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/>
  <c r="E7" i="1"/>
  <c r="C8" i="3" s="1"/>
  <c r="E8" i="1"/>
  <c r="C9" i="3"/>
  <c r="E9" i="1"/>
  <c r="C10" i="3" s="1"/>
  <c r="E10" i="1"/>
  <c r="C11" i="3"/>
  <c r="E11" i="1"/>
  <c r="C12" i="3" s="1"/>
  <c r="E12" i="1"/>
  <c r="C13" i="3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<sst xmlns="http://schemas.openxmlformats.org/spreadsheetml/2006/main" count="69" uniqueCount="55">
  <si>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</si>
  <si>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</si>
  <si>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</si>
  <si>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</si>
  <si>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</si>
  <si>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</si>
  <si>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</si>
  <si>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</si>
  <si>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</si>
  <si>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</si>
  <si>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</si>
  <si>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</si>
  <si>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</si>
  <si>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</si>
  <si>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</si>
  <si>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</si>
  <si>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</si>
  <si>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</si>
  <si>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</si>
  <si>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</si>
  <si>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</si>
  <si>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</si>
  <si>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</si>
  <si>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</si>
  <si>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</si>
  <si>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Männer</t>
  </si>
  <si>
    <t>m(ännlich)</t>
  </si>
  <si>
    <t>- geb.Datum</t>
  </si>
  <si>
    <t>- TelNummer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</si>
  <si>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</si>
  <si>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</si>
  <si>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</si>
  <si>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</si>
  <si>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</si>
  <si>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</si>
  <si>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</si>
  <si>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</si>
  <si>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</si>
  <si>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</si>
  <si>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</si>
  <si>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</si>
  <si>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</si>
  <si>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</si>
  <si>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Team Schwarze Berge Buben</t>
  </si>
  <si>
    <t>m</t>
  </si>
  <si>
    <t>Bienmüller, Dieter</t>
  </si>
  <si>
    <t>Baumbach, Michael</t>
  </si>
  <si>
    <t>Kessler, Werner</t>
  </si>
  <si>
    <t>Zehner, Roland</t>
  </si>
  <si>
    <t>Klaus, Stephan</t>
  </si>
  <si>
    <t>Hahn, Stefan</t>
  </si>
  <si>
    <t>Schaab, Stefan</t>
  </si>
  <si>
    <t>Bienmüller, Karl</t>
  </si>
  <si>
    <t>Schubert, Andreas</t>
  </si>
  <si>
    <t>Martin, Michael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</si>
</sst>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Bienmüller, Dieter Baumbach, Michael Kessler, Werner Zehner, Roland Klaus, Stephan Hahn, Stefan Schaab, Stefan Bienmüller, Karl Schubert, Andreas Martin, Michael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271.53000000000003</c:v>
                </c:pt>
                <c:pt idx="1">
                  <c:v>190.33999999999997</c:v>
                </c:pt>
                <c:pt idx="2">
                  <c:v>218.66</c:v>
                </c:pt>
                <c:pt idx="3">
                  <c:v>205.02</c:v>
                </c:pt>
                <c:pt idx="4">
                  <c:v>246.11999999999998</c:v>
                </c:pt>
                <c:pt idx="5">
                  <c:v>256.92</c:v>
                </c:pt>
                <c:pt idx="6">
                  <c:v>240.52999999999997</c:v>
                </c:pt>
                <c:pt idx="7">
                  <c:v>194.18999999999997</c:v>
                </c:pt>
                <c:pt idx="8">
                  <c:v>37.54</c:v>
                </c:pt>
                <c:pt idx="9">
                  <c:v>0</c:v>
                </c:pt>
              </c:numCache>
            </c:numRef>
          </c:val>
        </c:ser>
        <c:dLbls/>
        <c:axId val="100139008"/>
        <c:axId val="100140544"/>
      </c:barChart>
      <c:catAx>
        <c:axId val="100139008"/>
        <c:scaling>
          <c:orientation val="minMax"/>
        </c:scaling>
        <c:axPos val="b"/>
        <c:tickLblPos val="nextTo"/>
        <c:crossAx val="100140544"/>
        <c:crosses val="autoZero"/>
        <c:auto val="1"/>
        <c:lblAlgn val="ctr"/>
        <c:lblOffset val="100"/>
      </c:catAx>
      <c:valAx>
        <c:axId val="100140544"/>
        <c:scaling>
          <c:orientation val="minMax"/>
        </c:scaling>
        <c:axPos val="l"/>
        <c:majorGridlines/>
        <c:numFmt formatCode="0.00" sourceLinked="1"/>
        <c:tickLblPos val="nextTo"/>
        <c:crossAx val="10013900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7" sqref="A27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43</v>
      </c>
      <c r="C1" s="15">
        <f>SUM(E4:E28)</f>
        <v>1860.85</v>
      </c>
      <c r="M1">
        <f>SUM(M4:M19)</f>
        <v>48</v>
      </c>
    </row>
    <row r="2" spans="1:14" ht="24" thickBot="1">
      <c r="A2" s="14" t="s">
        <v>11</v>
      </c>
      <c r="B2" s="22" t="s">
        <v>25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8" t="s">
        <v>32</v>
      </c>
      <c r="B4" s="39" t="s">
        <v>45</v>
      </c>
      <c r="C4" s="29" t="s">
        <v>17</v>
      </c>
      <c r="D4" s="3">
        <v>1</v>
      </c>
      <c r="E4" s="19">
        <f>SUM(F4:L4)*D4</f>
        <v>271.53000000000003</v>
      </c>
      <c r="F4" s="16">
        <v>37.729999999999997</v>
      </c>
      <c r="G4" s="6">
        <v>37.24</v>
      </c>
      <c r="H4" s="6">
        <v>42.13</v>
      </c>
      <c r="I4" s="6">
        <v>37.43</v>
      </c>
      <c r="J4" s="6">
        <v>37</v>
      </c>
      <c r="K4" s="6">
        <v>37.950000000000003</v>
      </c>
      <c r="L4" s="7">
        <v>42.05</v>
      </c>
      <c r="M4">
        <f>COUNTIF(F4:L4,"&gt;0")</f>
        <v>7</v>
      </c>
      <c r="N4" s="26">
        <f>MAX(F4:L4)</f>
        <v>42.13</v>
      </c>
    </row>
    <row r="5" spans="1:14" ht="15.75" thickBot="1">
      <c r="A5" s="38" t="s">
        <v>30</v>
      </c>
      <c r="B5" s="40" t="s">
        <v>46</v>
      </c>
      <c r="C5" s="29" t="s">
        <v>17</v>
      </c>
      <c r="D5" s="4">
        <v>1</v>
      </c>
      <c r="E5" s="20">
        <f t="shared" ref="E5:E28" si="0">SUM(F5:L5)*D5</f>
        <v>190.33999999999997</v>
      </c>
      <c r="F5" s="17">
        <v>40.200000000000003</v>
      </c>
      <c r="G5" s="8">
        <v>39.15</v>
      </c>
      <c r="H5" s="8">
        <v>38.299999999999997</v>
      </c>
      <c r="I5" s="8">
        <v>33.4</v>
      </c>
      <c r="J5" s="8">
        <v>39.29</v>
      </c>
      <c r="K5" s="8">
        <v>0</v>
      </c>
      <c r="L5" s="9">
        <v>0</v>
      </c>
      <c r="M5">
        <f t="shared" ref="M5:M28" si="1">COUNTIF(F5:L5,"&gt;0")</f>
        <v>5</v>
      </c>
      <c r="N5" s="26">
        <f t="shared" ref="N5:N28" si="2">MAX(F5:L5)</f>
        <v>40.200000000000003</v>
      </c>
    </row>
    <row r="6" spans="1:14" ht="15.75" thickBot="1">
      <c r="A6" s="38" t="s">
        <v>29</v>
      </c>
      <c r="B6" s="40" t="s">
        <v>47</v>
      </c>
      <c r="C6" s="29" t="s">
        <v>17</v>
      </c>
      <c r="D6" s="4">
        <v>1</v>
      </c>
      <c r="E6" s="20">
        <f t="shared" si="0"/>
        <v>218.66</v>
      </c>
      <c r="F6" s="17">
        <v>39.090000000000003</v>
      </c>
      <c r="G6" s="8">
        <v>35.89</v>
      </c>
      <c r="H6" s="8">
        <v>36.97</v>
      </c>
      <c r="I6" s="8">
        <v>36.549999999999997</v>
      </c>
      <c r="J6" s="8">
        <v>33.409999999999997</v>
      </c>
      <c r="K6" s="8">
        <v>36.75</v>
      </c>
      <c r="L6" s="9">
        <v>0</v>
      </c>
      <c r="M6">
        <f t="shared" si="1"/>
        <v>6</v>
      </c>
      <c r="N6" s="26">
        <f t="shared" si="2"/>
        <v>39.090000000000003</v>
      </c>
    </row>
    <row r="7" spans="1:14" ht="15.75" thickBot="1">
      <c r="A7" s="38" t="s">
        <v>31</v>
      </c>
      <c r="B7" s="40" t="s">
        <v>48</v>
      </c>
      <c r="C7" s="29" t="s">
        <v>17</v>
      </c>
      <c r="D7" s="4">
        <v>1</v>
      </c>
      <c r="E7" s="20">
        <f t="shared" si="0"/>
        <v>205.02</v>
      </c>
      <c r="F7" s="17">
        <v>35.880000000000003</v>
      </c>
      <c r="G7" s="8">
        <v>35.75</v>
      </c>
      <c r="H7" s="8">
        <v>34.799999999999997</v>
      </c>
      <c r="I7" s="8">
        <v>33.61</v>
      </c>
      <c r="J7" s="8">
        <v>31.77</v>
      </c>
      <c r="K7" s="8">
        <v>33.21</v>
      </c>
      <c r="L7" s="9">
        <v>0</v>
      </c>
      <c r="M7">
        <f t="shared" si="1"/>
        <v>6</v>
      </c>
      <c r="N7" s="26">
        <f t="shared" si="2"/>
        <v>35.880000000000003</v>
      </c>
    </row>
    <row r="8" spans="1:14" ht="15.75" thickBot="1">
      <c r="A8" s="38" t="s">
        <v>33</v>
      </c>
      <c r="B8" s="40" t="s">
        <v>49</v>
      </c>
      <c r="C8" s="29" t="s">
        <v>17</v>
      </c>
      <c r="D8" s="4">
        <v>1</v>
      </c>
      <c r="E8" s="20">
        <f t="shared" si="0"/>
        <v>246.11999999999998</v>
      </c>
      <c r="F8" s="17">
        <v>42.1</v>
      </c>
      <c r="G8" s="8">
        <v>40.19</v>
      </c>
      <c r="H8" s="8">
        <v>40.76</v>
      </c>
      <c r="I8" s="8">
        <v>41.3</v>
      </c>
      <c r="J8" s="8">
        <v>40.74</v>
      </c>
      <c r="K8" s="8">
        <v>41.03</v>
      </c>
      <c r="L8" s="9">
        <v>0</v>
      </c>
      <c r="M8">
        <f t="shared" si="1"/>
        <v>6</v>
      </c>
      <c r="N8" s="26">
        <f t="shared" si="2"/>
        <v>42.1</v>
      </c>
    </row>
    <row r="9" spans="1:14" ht="15.75" thickBot="1">
      <c r="A9" s="38" t="s">
        <v>34</v>
      </c>
      <c r="B9" s="40" t="s">
        <v>50</v>
      </c>
      <c r="C9" s="29" t="s">
        <v>17</v>
      </c>
      <c r="D9" s="4">
        <v>1</v>
      </c>
      <c r="E9" s="20">
        <f t="shared" si="0"/>
        <v>256.92</v>
      </c>
      <c r="F9" s="17">
        <v>45.19</v>
      </c>
      <c r="G9" s="8">
        <v>42.43</v>
      </c>
      <c r="H9" s="8">
        <v>43.12</v>
      </c>
      <c r="I9" s="8">
        <v>42.34</v>
      </c>
      <c r="J9" s="8">
        <v>40.6</v>
      </c>
      <c r="K9" s="8">
        <v>43.24</v>
      </c>
      <c r="L9" s="9">
        <v>0</v>
      </c>
      <c r="M9">
        <f t="shared" si="1"/>
        <v>6</v>
      </c>
      <c r="N9" s="26">
        <f t="shared" si="2"/>
        <v>45.19</v>
      </c>
    </row>
    <row r="10" spans="1:14" ht="15.75" thickBot="1">
      <c r="A10" s="38" t="s">
        <v>35</v>
      </c>
      <c r="B10" s="40" t="s">
        <v>51</v>
      </c>
      <c r="C10" s="29" t="s">
        <v>17</v>
      </c>
      <c r="D10" s="4">
        <v>1</v>
      </c>
      <c r="E10" s="20">
        <f t="shared" si="0"/>
        <v>240.52999999999997</v>
      </c>
      <c r="F10" s="17">
        <v>42.12</v>
      </c>
      <c r="G10" s="8">
        <v>40.47</v>
      </c>
      <c r="H10" s="8">
        <v>40.549999999999997</v>
      </c>
      <c r="I10" s="8">
        <v>38.9</v>
      </c>
      <c r="J10" s="8">
        <v>38.42</v>
      </c>
      <c r="K10" s="8">
        <v>40.07</v>
      </c>
      <c r="L10" s="9">
        <v>0</v>
      </c>
      <c r="M10">
        <f t="shared" si="1"/>
        <v>6</v>
      </c>
      <c r="N10" s="26">
        <f t="shared" si="2"/>
        <v>42.12</v>
      </c>
    </row>
    <row r="11" spans="1:14" ht="15.75" thickBot="1">
      <c r="A11" s="38" t="s">
        <v>36</v>
      </c>
      <c r="B11" s="40" t="s">
        <v>52</v>
      </c>
      <c r="C11" s="29" t="s">
        <v>17</v>
      </c>
      <c r="D11" s="4">
        <v>1</v>
      </c>
      <c r="E11" s="20">
        <f t="shared" si="0"/>
        <v>194.18999999999997</v>
      </c>
      <c r="F11" s="17">
        <v>40.700000000000003</v>
      </c>
      <c r="G11" s="8">
        <v>38.299999999999997</v>
      </c>
      <c r="H11" s="8">
        <v>40.229999999999997</v>
      </c>
      <c r="I11" s="8">
        <v>37.299999999999997</v>
      </c>
      <c r="J11" s="8">
        <v>37.659999999999997</v>
      </c>
      <c r="K11" s="8">
        <v>0</v>
      </c>
      <c r="L11" s="9">
        <v>0</v>
      </c>
      <c r="M11">
        <f t="shared" si="1"/>
        <v>5</v>
      </c>
      <c r="N11" s="26">
        <f t="shared" si="2"/>
        <v>40.700000000000003</v>
      </c>
    </row>
    <row r="12" spans="1:14" ht="15.75" thickBot="1">
      <c r="A12" s="38" t="s">
        <v>37</v>
      </c>
      <c r="B12" s="40" t="s">
        <v>53</v>
      </c>
      <c r="C12" s="29" t="s">
        <v>17</v>
      </c>
      <c r="D12" s="4">
        <v>1</v>
      </c>
      <c r="E12" s="20">
        <f t="shared" si="0"/>
        <v>37.54</v>
      </c>
      <c r="F12" s="17">
        <v>37.54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1</v>
      </c>
      <c r="N12" s="26">
        <f t="shared" si="2"/>
        <v>37.54</v>
      </c>
    </row>
    <row r="13" spans="1:14">
      <c r="A13" s="38" t="s">
        <v>38</v>
      </c>
      <c r="B13" s="41" t="s">
        <v>54</v>
      </c>
      <c r="C13" s="29" t="s">
        <v>17</v>
      </c>
      <c r="D13" s="4">
        <v>0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1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1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1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1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1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1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1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1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1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39</v>
      </c>
      <c r="B23" s="41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41</v>
      </c>
      <c r="B24" s="41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40</v>
      </c>
      <c r="B25" s="41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42</v>
      </c>
      <c r="B26" s="41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1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2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5" t="s">
        <v>20</v>
      </c>
      <c r="C31" s="36"/>
    </row>
    <row r="32" spans="1:14" ht="15.75">
      <c r="B32" s="30"/>
      <c r="C32" s="31"/>
    </row>
    <row r="33" spans="2:3" ht="15.75">
      <c r="B33" s="37" t="s">
        <v>43</v>
      </c>
      <c r="C33" s="31"/>
    </row>
    <row r="34" spans="2:3" ht="15.75">
      <c r="B34" s="32" t="s">
        <v>23</v>
      </c>
      <c r="C34" s="31" t="s">
        <v>24</v>
      </c>
    </row>
    <row r="35" spans="2:3" ht="15.75">
      <c r="B35" s="32" t="s">
        <v>44</v>
      </c>
      <c r="C35" s="31" t="s">
        <v>26</v>
      </c>
    </row>
    <row r="36" spans="2:3" ht="15.75">
      <c r="B36" s="32" t="s">
        <v>27</v>
      </c>
      <c r="C36" s="31"/>
    </row>
    <row r="37" spans="2:3" ht="16.5" thickBot="1">
      <c r="B37" s="33" t="s">
        <v>28</v>
      </c>
      <c r="C37" s="34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Bienmüller, Dieter</v>
      </c>
      <c r="C5" s="26">
        <f>Teamübersicht!E4</f>
        <v>271.53000000000003</v>
      </c>
    </row>
    <row r="6" spans="1:3">
      <c r="A6" s="27">
        <v>2</v>
      </c>
      <c r="B6" s="28" t="str">
        <f>Teamübersicht!B5</f>
        <v>Baumbach, Michael</v>
      </c>
      <c r="C6" s="26">
        <f>Teamübersicht!E5</f>
        <v>190.33999999999997</v>
      </c>
    </row>
    <row r="7" spans="1:3">
      <c r="A7" s="27">
        <v>3</v>
      </c>
      <c r="B7" s="28" t="str">
        <f>Teamübersicht!B6</f>
        <v>Kessler, Werner</v>
      </c>
      <c r="C7" s="26">
        <f>Teamübersicht!E6</f>
        <v>218.66</v>
      </c>
    </row>
    <row r="8" spans="1:3">
      <c r="A8" s="27">
        <v>4</v>
      </c>
      <c r="B8" s="28" t="str">
        <f>Teamübersicht!B7</f>
        <v>Zehner, Roland</v>
      </c>
      <c r="C8" s="26">
        <f>Teamübersicht!E7</f>
        <v>205.02</v>
      </c>
    </row>
    <row r="9" spans="1:3">
      <c r="A9" s="27">
        <v>5</v>
      </c>
      <c r="B9" s="28" t="str">
        <f>Teamübersicht!B8</f>
        <v>Klaus, Stephan</v>
      </c>
      <c r="C9" s="26">
        <f>Teamübersicht!E8</f>
        <v>246.11999999999998</v>
      </c>
    </row>
    <row r="10" spans="1:3">
      <c r="A10" s="27">
        <v>6</v>
      </c>
      <c r="B10" s="28" t="str">
        <f>Teamübersicht!B9</f>
        <v>Hahn, Stefan</v>
      </c>
      <c r="C10" s="26">
        <f>Teamübersicht!E9</f>
        <v>256.92</v>
      </c>
    </row>
    <row r="11" spans="1:3">
      <c r="A11" s="27">
        <v>7</v>
      </c>
      <c r="B11" s="28" t="str">
        <f>Teamübersicht!B10</f>
        <v>Schaab, Stefan</v>
      </c>
      <c r="C11" s="26">
        <f>Teamübersicht!E10</f>
        <v>240.52999999999997</v>
      </c>
    </row>
    <row r="12" spans="1:3">
      <c r="A12" s="27">
        <v>8</v>
      </c>
      <c r="B12" s="28" t="str">
        <f>Teamübersicht!B11</f>
        <v>Bienmüller, Karl</v>
      </c>
      <c r="C12" s="26">
        <f>Teamübersicht!E11</f>
        <v>194.18999999999997</v>
      </c>
    </row>
    <row r="13" spans="1:3">
      <c r="A13" s="27">
        <v>9</v>
      </c>
      <c r="B13" s="28" t="str">
        <f>Teamübersicht!B12</f>
        <v>Schubert, Andreas</v>
      </c>
      <c r="C13" s="26">
        <f>Teamübersicht!E12</f>
        <v>37.54</v>
      </c>
    </row>
    <row r="14" spans="1:3">
      <c r="A14" s="27">
        <v>10</v>
      </c>
      <c r="B14" s="28" t="str">
        <f>Teamübersicht!B13</f>
        <v>Martin, Michael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2013-02-25T09:58:33Z</dcterms:modified>
</cp:coreProperties>
</file>