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14715" yWindow="120" windowWidth="13950" windowHeight="14100"/>
  </bookViews>
  <sheets>
    <sheet name="Teamübersicht" sheetId="1" r:id="rId1"/>
    <sheet name="Auswertung" sheetId="3" r:id="rId2"/>
    <sheet name="Auswahldaten" sheetId="2" r:id="rId3"/>
  </sheets>
  <definedNames>
    <definedName name="Fahrer">Auswahldaten!$C$4:$D$4</definedName>
    <definedName name="Teamart">Auswahldaten!$C$3:$E$3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M1" i="1" l="1"/>
  <c r="C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<sst xmlns="http://schemas.openxmlformats.org/spreadsheetml/2006/main" count="69" uniqueCount="55">
  <si>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</si>
  <si>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</si>
  <si>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</si>
  <si>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</si>
  <si>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</si>
  <si>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</si>
  <si>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</si>
  <si>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</si>
  <si>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</si>
  <si>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</si>
  <si>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</si>
  <si>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</si>
  <si>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</si>
  <si>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</si>
  <si>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</si>
  <si>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</si>
  <si>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</si>
  <si>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</si>
  <si>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</si>
  <si>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</si>
  <si>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</si>
  <si>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</si>
  <si>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</si>
  <si>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</si>
  <si>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</si>
  <si>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</si>
  <si>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</si>
  <si>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</si>
  <si>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</si>
  <si>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</si>
  <si>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</si>
  <si>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</si>
  <si>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</si>
  <si>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</si>
  <si>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</si>
  <si>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</si>
  <si>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</si>
  <si>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</si>
  <si>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</si>
  <si>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</si>
  <si>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</si>
  <si>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</si>
  <si>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</si>
  <si>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</si>
  <si>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Siggis Supergirls</t>
  </si>
  <si>
    <t>Ballweg, Alexandra</t>
  </si>
  <si>
    <t>Kinsel, Stephanie</t>
  </si>
  <si>
    <t>Ballweg, Jutta</t>
  </si>
  <si>
    <t>Gegner, Dagmar</t>
  </si>
  <si>
    <t>Gies, Sabine</t>
  </si>
  <si>
    <t>Scheller, Svenja</t>
  </si>
  <si>
    <t>Spiegel, Cordula</t>
  </si>
  <si>
    <t>Helfrich, Simone</t>
  </si>
  <si>
    <t>Daemen, Evelyn</t>
  </si>
  <si>
    <t>König, Yvonne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</si>
</sst>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0" xfId="0" applyFill="1" applyBorder="1" applyAlignment="1">
      <alignment horizontal="left" vertical="center"/>
    </xf>
    <xf numFmtId="0" fontId="0" fillId="4" borderId="25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5" xfId="0" applyFill="1" applyBorder="1" applyAlignment="1">
      <alignment horizontal="left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9003"/>
          <c:y val="2.763177218655445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Ballweg, Alexandra Kinsel, Stephanie Ballweg, Jutta Gegner, Dagmar Gies, Sabine Scheller, Svenja Spiegel, Cordula Helfrich, Simone Daemen, Evelyn König, Yvonne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208.42000000000002</c:v>
                </c:pt>
                <c:pt idx="1">
                  <c:v>206.64999999999998</c:v>
                </c:pt>
                <c:pt idx="2">
                  <c:v>188.31</c:v>
                </c:pt>
                <c:pt idx="3">
                  <c:v>179.01</c:v>
                </c:pt>
                <c:pt idx="4">
                  <c:v>212.74</c:v>
                </c:pt>
                <c:pt idx="5">
                  <c:v>204.16000000000003</c:v>
                </c:pt>
                <c:pt idx="6">
                  <c:v>189.96</c:v>
                </c:pt>
                <c:pt idx="7">
                  <c:v>210.39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axId val="99610624"/>
        <c:axId val="99612160"/>
      </c:barChart>
      <c:catAx>
        <c:axId val="99610624"/>
        <c:scaling>
          <c:orientation val="minMax"/>
        </c:scaling>
        <c:axPos val="b"/>
        <c:tickLblPos val="nextTo"/>
        <c:crossAx val="99612160"/>
        <c:crosses val="autoZero"/>
        <c:auto val="1"/>
        <c:lblAlgn val="ctr"/>
        <c:lblOffset val="100"/>
      </c:catAx>
      <c:valAx>
        <c:axId val="99612160"/>
        <c:scaling>
          <c:orientation val="minMax"/>
        </c:scaling>
        <c:axPos val="l"/>
        <c:majorGridlines/>
        <c:numFmt formatCode="0.00" sourceLinked="1"/>
        <c:tickLblPos val="nextTo"/>
        <c:crossAx val="99610624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B24" sqref="B24:B2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44</v>
      </c>
      <c r="C1" s="15">
        <f>SUM(E4:E28)</f>
        <v>1599.6399999999999</v>
      </c>
      <c r="M1">
        <f>SUM(M4:M16)</f>
        <v>48</v>
      </c>
    </row>
    <row r="2" spans="1:14" ht="24" thickBot="1">
      <c r="A2" s="14" t="s">
        <v>11</v>
      </c>
      <c r="B2" s="22" t="s">
        <v>13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>
      <c r="A4" s="39" t="s">
        <v>33</v>
      </c>
      <c r="B4" s="40" t="s">
        <v>45</v>
      </c>
      <c r="C4" s="29" t="s">
        <v>18</v>
      </c>
      <c r="D4" s="3">
        <v>1</v>
      </c>
      <c r="E4" s="19">
        <f>SUM(F4:L4)*D4</f>
        <v>208.42000000000002</v>
      </c>
      <c r="F4" s="16">
        <v>35.9</v>
      </c>
      <c r="G4" s="6">
        <v>34.270000000000003</v>
      </c>
      <c r="H4" s="6">
        <v>34.630000000000003</v>
      </c>
      <c r="I4" s="6">
        <v>34.659999999999997</v>
      </c>
      <c r="J4" s="6">
        <v>34.159999999999997</v>
      </c>
      <c r="K4" s="6">
        <v>34.799999999999997</v>
      </c>
      <c r="L4" s="7">
        <v>0</v>
      </c>
      <c r="M4">
        <f>COUNTIF(F4:L4,"&gt;0")</f>
        <v>6</v>
      </c>
      <c r="N4" s="26">
        <f>MAX(F4:L4)</f>
        <v>35.9</v>
      </c>
    </row>
    <row r="5" spans="1:14">
      <c r="A5" s="39" t="s">
        <v>31</v>
      </c>
      <c r="B5" s="41" t="s">
        <v>46</v>
      </c>
      <c r="C5" s="30" t="s">
        <v>18</v>
      </c>
      <c r="D5" s="4">
        <v>1</v>
      </c>
      <c r="E5" s="20">
        <f t="shared" ref="E5:E28" si="0">SUM(F5:L5)*D5</f>
        <v>206.64999999999998</v>
      </c>
      <c r="F5" s="17">
        <v>35.130000000000003</v>
      </c>
      <c r="G5" s="8">
        <v>33.979999999999997</v>
      </c>
      <c r="H5" s="8">
        <v>34.549999999999997</v>
      </c>
      <c r="I5" s="8">
        <v>35</v>
      </c>
      <c r="J5" s="8">
        <v>33.92</v>
      </c>
      <c r="K5" s="8">
        <v>34.07</v>
      </c>
      <c r="L5" s="9">
        <v>0</v>
      </c>
      <c r="M5">
        <f t="shared" ref="M5:M28" si="1">COUNTIF(F5:L5,"&gt;0")</f>
        <v>6</v>
      </c>
      <c r="N5" s="26">
        <f t="shared" ref="N5:N28" si="2">MAX(F5:L5)</f>
        <v>35.130000000000003</v>
      </c>
    </row>
    <row r="6" spans="1:14">
      <c r="A6" s="39" t="s">
        <v>30</v>
      </c>
      <c r="B6" s="41" t="s">
        <v>47</v>
      </c>
      <c r="C6" s="30" t="s">
        <v>18</v>
      </c>
      <c r="D6" s="4">
        <v>1</v>
      </c>
      <c r="E6" s="20">
        <f t="shared" si="0"/>
        <v>188.31</v>
      </c>
      <c r="F6" s="17">
        <v>33.64</v>
      </c>
      <c r="G6" s="8">
        <v>31.37</v>
      </c>
      <c r="H6" s="8">
        <v>31.03</v>
      </c>
      <c r="I6" s="8">
        <v>30.96</v>
      </c>
      <c r="J6" s="8">
        <v>30.31</v>
      </c>
      <c r="K6" s="8">
        <v>31</v>
      </c>
      <c r="L6" s="9">
        <v>0</v>
      </c>
      <c r="M6">
        <f t="shared" si="1"/>
        <v>6</v>
      </c>
      <c r="N6" s="26">
        <f t="shared" si="2"/>
        <v>33.64</v>
      </c>
    </row>
    <row r="7" spans="1:14">
      <c r="A7" s="39" t="s">
        <v>32</v>
      </c>
      <c r="B7" s="41" t="s">
        <v>48</v>
      </c>
      <c r="C7" s="30" t="s">
        <v>18</v>
      </c>
      <c r="D7" s="4">
        <v>1</v>
      </c>
      <c r="E7" s="20">
        <f t="shared" si="0"/>
        <v>179.01</v>
      </c>
      <c r="F7" s="17">
        <v>31.3</v>
      </c>
      <c r="G7" s="8">
        <v>30.32</v>
      </c>
      <c r="H7" s="8">
        <v>29.3</v>
      </c>
      <c r="I7" s="8">
        <v>30.91</v>
      </c>
      <c r="J7" s="8">
        <v>28.55</v>
      </c>
      <c r="K7" s="8">
        <v>28.63</v>
      </c>
      <c r="L7" s="9">
        <v>0</v>
      </c>
      <c r="M7">
        <f t="shared" si="1"/>
        <v>6</v>
      </c>
      <c r="N7" s="26">
        <f t="shared" si="2"/>
        <v>31.3</v>
      </c>
    </row>
    <row r="8" spans="1:14">
      <c r="A8" s="39" t="s">
        <v>34</v>
      </c>
      <c r="B8" s="41" t="s">
        <v>49</v>
      </c>
      <c r="C8" s="30" t="s">
        <v>18</v>
      </c>
      <c r="D8" s="4">
        <v>1</v>
      </c>
      <c r="E8" s="20">
        <f t="shared" si="0"/>
        <v>212.74</v>
      </c>
      <c r="F8" s="17">
        <v>36.11</v>
      </c>
      <c r="G8" s="8">
        <v>36.06</v>
      </c>
      <c r="H8" s="8">
        <v>35.56</v>
      </c>
      <c r="I8" s="8">
        <v>35.21</v>
      </c>
      <c r="J8" s="8">
        <v>35</v>
      </c>
      <c r="K8" s="8">
        <v>34.799999999999997</v>
      </c>
      <c r="L8" s="9">
        <v>0</v>
      </c>
      <c r="M8">
        <f t="shared" si="1"/>
        <v>6</v>
      </c>
      <c r="N8" s="26">
        <f t="shared" si="2"/>
        <v>36.11</v>
      </c>
    </row>
    <row r="9" spans="1:14">
      <c r="A9" s="39" t="s">
        <v>35</v>
      </c>
      <c r="B9" s="41" t="s">
        <v>50</v>
      </c>
      <c r="C9" s="30" t="s">
        <v>18</v>
      </c>
      <c r="D9" s="4">
        <v>1</v>
      </c>
      <c r="E9" s="20">
        <f t="shared" si="0"/>
        <v>204.16000000000003</v>
      </c>
      <c r="F9" s="17">
        <v>35.049999999999997</v>
      </c>
      <c r="G9" s="8">
        <v>34.200000000000003</v>
      </c>
      <c r="H9" s="8">
        <v>33.9</v>
      </c>
      <c r="I9" s="8">
        <v>33.700000000000003</v>
      </c>
      <c r="J9" s="8">
        <v>33.07</v>
      </c>
      <c r="K9" s="8">
        <v>34.24</v>
      </c>
      <c r="L9" s="9">
        <v>0</v>
      </c>
      <c r="M9">
        <f t="shared" si="1"/>
        <v>6</v>
      </c>
      <c r="N9" s="26">
        <f t="shared" si="2"/>
        <v>35.049999999999997</v>
      </c>
    </row>
    <row r="10" spans="1:14">
      <c r="A10" s="39" t="s">
        <v>36</v>
      </c>
      <c r="B10" s="41" t="s">
        <v>51</v>
      </c>
      <c r="C10" s="30" t="s">
        <v>18</v>
      </c>
      <c r="D10" s="4">
        <v>1</v>
      </c>
      <c r="E10" s="20">
        <f t="shared" si="0"/>
        <v>189.96</v>
      </c>
      <c r="F10" s="17">
        <v>31.43</v>
      </c>
      <c r="G10" s="8">
        <v>31.46</v>
      </c>
      <c r="H10" s="8">
        <v>32.1</v>
      </c>
      <c r="I10" s="8">
        <v>32.229999999999997</v>
      </c>
      <c r="J10" s="8">
        <v>30.62</v>
      </c>
      <c r="K10" s="8">
        <v>32.119999999999997</v>
      </c>
      <c r="L10" s="9">
        <v>0</v>
      </c>
      <c r="M10">
        <f t="shared" si="1"/>
        <v>6</v>
      </c>
      <c r="N10" s="26">
        <f t="shared" si="2"/>
        <v>32.229999999999997</v>
      </c>
    </row>
    <row r="11" spans="1:14">
      <c r="A11" s="39" t="s">
        <v>37</v>
      </c>
      <c r="B11" s="41" t="s">
        <v>52</v>
      </c>
      <c r="C11" s="30" t="s">
        <v>18</v>
      </c>
      <c r="D11" s="4">
        <v>1</v>
      </c>
      <c r="E11" s="20">
        <f t="shared" si="0"/>
        <v>210.39</v>
      </c>
      <c r="F11" s="17">
        <v>36.01</v>
      </c>
      <c r="G11" s="8">
        <v>36.19</v>
      </c>
      <c r="H11" s="8">
        <v>34.770000000000003</v>
      </c>
      <c r="I11" s="8">
        <v>34.909999999999997</v>
      </c>
      <c r="J11" s="8">
        <v>33.51</v>
      </c>
      <c r="K11" s="8">
        <v>35</v>
      </c>
      <c r="L11" s="9">
        <v>0</v>
      </c>
      <c r="M11">
        <f t="shared" si="1"/>
        <v>6</v>
      </c>
      <c r="N11" s="26">
        <f t="shared" si="2"/>
        <v>36.19</v>
      </c>
    </row>
    <row r="12" spans="1:14">
      <c r="A12" s="39" t="s">
        <v>38</v>
      </c>
      <c r="B12" s="45" t="s">
        <v>53</v>
      </c>
      <c r="C12" s="46" t="s">
        <v>18</v>
      </c>
      <c r="D12" s="4">
        <v>1</v>
      </c>
      <c r="E12" s="20">
        <f t="shared" si="0"/>
        <v>0</v>
      </c>
      <c r="F12" s="17"/>
      <c r="G12" s="8"/>
      <c r="H12" s="8"/>
      <c r="I12" s="8"/>
      <c r="J12" s="8"/>
      <c r="K12" s="8"/>
      <c r="L12" s="9"/>
      <c r="M12">
        <f t="shared" si="1"/>
        <v>0</v>
      </c>
      <c r="N12" s="26">
        <f t="shared" si="2"/>
        <v>0</v>
      </c>
    </row>
    <row r="13" spans="1:14">
      <c r="A13" s="39" t="s">
        <v>39</v>
      </c>
      <c r="B13" s="47" t="s">
        <v>54</v>
      </c>
      <c r="C13" s="44" t="s">
        <v>18</v>
      </c>
      <c r="D13" s="4">
        <v>0.9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A14" s="39"/>
      <c r="B14" s="42"/>
      <c r="C14" s="24"/>
      <c r="D14" s="4">
        <v>0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2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2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2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2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2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2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2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2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40</v>
      </c>
      <c r="B23" s="42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42</v>
      </c>
      <c r="B24" s="42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41</v>
      </c>
      <c r="B25" s="42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43</v>
      </c>
      <c r="B26" s="42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2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3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6" t="s">
        <v>20</v>
      </c>
      <c r="C31" s="37"/>
    </row>
    <row r="32" spans="1:14" ht="15.75">
      <c r="B32" s="31"/>
      <c r="C32" s="32"/>
    </row>
    <row r="33" spans="2:3" ht="15.75">
      <c r="B33" s="38" t="s">
        <v>29</v>
      </c>
      <c r="C33" s="32"/>
    </row>
    <row r="34" spans="2:3" ht="15.75">
      <c r="B34" s="33" t="s">
        <v>23</v>
      </c>
      <c r="C34" s="32" t="s">
        <v>24</v>
      </c>
    </row>
    <row r="35" spans="2:3" ht="15.75">
      <c r="B35" s="33" t="s">
        <v>25</v>
      </c>
      <c r="C35" s="32" t="s">
        <v>26</v>
      </c>
    </row>
    <row r="36" spans="2:3" ht="15.75">
      <c r="B36" s="33" t="s">
        <v>27</v>
      </c>
      <c r="C36" s="32"/>
    </row>
    <row r="37" spans="2:3" ht="16.5" thickBot="1">
      <c r="B37" s="34" t="s">
        <v>28</v>
      </c>
      <c r="C37" s="35"/>
    </row>
  </sheetData>
  <dataValidations count="2">
    <dataValidation type="list" allowBlank="1" showInputMessage="1" showErrorMessage="1" sqref="C4:C13">
      <formula1>Fahrer</formula1>
    </dataValidation>
    <dataValidation type="list" allowBlank="1" showInputMessage="1" showErrorMessage="1" sqref="B2">
      <formula1>Teamart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Ballweg, Alexandra</v>
      </c>
      <c r="C5" s="26">
        <f>Teamübersicht!E4</f>
        <v>208.42000000000002</v>
      </c>
    </row>
    <row r="6" spans="1:3">
      <c r="A6" s="27">
        <v>2</v>
      </c>
      <c r="B6" s="28" t="str">
        <f>Teamübersicht!B5</f>
        <v>Kinsel, Stephanie</v>
      </c>
      <c r="C6" s="26">
        <f>Teamübersicht!E5</f>
        <v>206.64999999999998</v>
      </c>
    </row>
    <row r="7" spans="1:3">
      <c r="A7" s="27">
        <v>3</v>
      </c>
      <c r="B7" s="28" t="str">
        <f>Teamübersicht!B6</f>
        <v>Ballweg, Jutta</v>
      </c>
      <c r="C7" s="26">
        <f>Teamübersicht!E6</f>
        <v>188.31</v>
      </c>
    </row>
    <row r="8" spans="1:3">
      <c r="A8" s="27">
        <v>4</v>
      </c>
      <c r="B8" s="28" t="str">
        <f>Teamübersicht!B7</f>
        <v>Gegner, Dagmar</v>
      </c>
      <c r="C8" s="26">
        <f>Teamübersicht!E7</f>
        <v>179.01</v>
      </c>
    </row>
    <row r="9" spans="1:3">
      <c r="A9" s="27">
        <v>5</v>
      </c>
      <c r="B9" s="28" t="str">
        <f>Teamübersicht!B8</f>
        <v>Gies, Sabine</v>
      </c>
      <c r="C9" s="26">
        <f>Teamübersicht!E8</f>
        <v>212.74</v>
      </c>
    </row>
    <row r="10" spans="1:3">
      <c r="A10" s="27">
        <v>6</v>
      </c>
      <c r="B10" s="28" t="str">
        <f>Teamübersicht!B9</f>
        <v>Scheller, Svenja</v>
      </c>
      <c r="C10" s="26">
        <f>Teamübersicht!E9</f>
        <v>204.16000000000003</v>
      </c>
    </row>
    <row r="11" spans="1:3">
      <c r="A11" s="27">
        <v>7</v>
      </c>
      <c r="B11" s="28" t="str">
        <f>Teamübersicht!B10</f>
        <v>Spiegel, Cordula</v>
      </c>
      <c r="C11" s="26">
        <f>Teamübersicht!E10</f>
        <v>189.96</v>
      </c>
    </row>
    <row r="12" spans="1:3">
      <c r="A12" s="27">
        <v>8</v>
      </c>
      <c r="B12" s="28" t="str">
        <f>Teamübersicht!B11</f>
        <v>Helfrich, Simone</v>
      </c>
      <c r="C12" s="26">
        <f>Teamübersicht!E11</f>
        <v>210.39</v>
      </c>
    </row>
    <row r="13" spans="1:3">
      <c r="A13" s="27">
        <v>9</v>
      </c>
      <c r="B13" s="28" t="str">
        <f>Teamübersicht!B12</f>
        <v>Daemen, Evelyn</v>
      </c>
      <c r="C13" s="26">
        <f>Teamübersicht!E12</f>
        <v>0</v>
      </c>
    </row>
    <row r="14" spans="1:3">
      <c r="A14" s="27">
        <v>10</v>
      </c>
      <c r="B14" s="28" t="str">
        <f>Teamübersicht!B13</f>
        <v>König, Yvonne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6" sqref="B6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Teamübersicht</vt:lpstr>
      <vt:lpstr>Auswertung</vt:lpstr>
      <vt:lpstr>Auswahldaten</vt:lpstr>
      <vt:lpstr>Fahrer</vt:lpstr>
      <vt:lpstr>Teamart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2013-02-25T09:58:19Z</dcterms:modified>
</cp:coreProperties>
</file>