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M1" i="1" l="1"/>
  <c r="C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<sst xmlns="http://schemas.openxmlformats.org/spreadsheetml/2006/main" count="73" uniqueCount="57">
  <si>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</si>
  <si>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</si>
  <si>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</si>
  <si>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</si>
  <si>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</si>
  <si>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</si>
  <si>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</si>
  <si>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</si>
  <si>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</si>
  <si>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</si>
  <si>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</si>
  <si>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</si>
  <si>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</si>
  <si>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</si>
  <si>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</si>
  <si>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</si>
  <si>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</si>
  <si>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</si>
  <si>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</si>
  <si>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</si>
  <si>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</si>
  <si>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</si>
  <si>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</si>
  <si>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</si>
  <si>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</si>
  <si>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</si>
  <si>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</si>
  <si>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</si>
  <si>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</si>
  <si>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</si>
  <si>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</si>
  <si>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</si>
  <si>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</si>
  <si>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</si>
  <si>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</si>
  <si>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</si>
  <si>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</si>
  <si>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</si>
  <si>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</si>
  <si>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</si>
  <si>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</si>
  <si>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</si>
  <si>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</si>
  <si>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</si>
  <si>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Ferdinand-Braun-Schule</t>
  </si>
  <si>
    <t>Schultz-Lintl, Martin</t>
  </si>
  <si>
    <t>Knauf, Christina</t>
  </si>
  <si>
    <t>Kurz, Daniel</t>
  </si>
  <si>
    <t>Mehler, Steffen</t>
  </si>
  <si>
    <t>Wroblewski, Philip</t>
  </si>
  <si>
    <t>Schäfer, Uwe</t>
  </si>
  <si>
    <t>Weinand, Peter</t>
  </si>
  <si>
    <t>Küster, Nils</t>
  </si>
  <si>
    <t>Möller, Alexandra</t>
  </si>
  <si>
    <t>Gamisch, Ngozi</t>
  </si>
  <si>
    <t>Döring, Boris</t>
  </si>
  <si>
    <t>Effenberger, Frank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</si>
</sst>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87"/>
          <c:y val="2.76317721865544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Gamisch, Ngozi Schultz-Lintl, Martin Knauf, Christina Kurz, Daniel Mehler, Steffen Wroblewski, Philip Schäfer, Uwe Weinand, Peter Küster, Nils Möller, Alexandra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105.57</c:v>
                </c:pt>
                <c:pt idx="1">
                  <c:v>170.33</c:v>
                </c:pt>
                <c:pt idx="2">
                  <c:v>125.38000000000001</c:v>
                </c:pt>
                <c:pt idx="3">
                  <c:v>94.66</c:v>
                </c:pt>
                <c:pt idx="4">
                  <c:v>108.05</c:v>
                </c:pt>
                <c:pt idx="5">
                  <c:v>93.67</c:v>
                </c:pt>
                <c:pt idx="6">
                  <c:v>160.80000000000001</c:v>
                </c:pt>
                <c:pt idx="7">
                  <c:v>182.88</c:v>
                </c:pt>
                <c:pt idx="8">
                  <c:v>76.289999999999992</c:v>
                </c:pt>
                <c:pt idx="9">
                  <c:v>0</c:v>
                </c:pt>
              </c:numCache>
            </c:numRef>
          </c:val>
        </c:ser>
        <c:dLbls/>
        <c:axId val="112787456"/>
        <c:axId val="112788992"/>
      </c:barChart>
      <c:catAx>
        <c:axId val="112787456"/>
        <c:scaling>
          <c:orientation val="minMax"/>
        </c:scaling>
        <c:axPos val="b"/>
        <c:tickLblPos val="nextTo"/>
        <c:crossAx val="112788992"/>
        <c:crosses val="autoZero"/>
        <c:auto val="1"/>
        <c:lblAlgn val="ctr"/>
        <c:lblOffset val="100"/>
      </c:catAx>
      <c:valAx>
        <c:axId val="112788992"/>
        <c:scaling>
          <c:orientation val="minMax"/>
        </c:scaling>
        <c:axPos val="l"/>
        <c:majorGridlines/>
        <c:numFmt formatCode="0.00" sourceLinked="1"/>
        <c:tickLblPos val="nextTo"/>
        <c:crossAx val="112787456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Normal="100" workbookViewId="0">
      <selection activeCell="E29" sqref="E29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44</v>
      </c>
      <c r="C1" s="15">
        <f>SUM(E4:E28)</f>
        <v>1237.1229999999996</v>
      </c>
      <c r="M1">
        <f>SUM(M4:M19)</f>
        <v>48</v>
      </c>
    </row>
    <row r="2" spans="1:14" ht="24" thickBot="1">
      <c r="A2" s="14" t="s">
        <v>11</v>
      </c>
      <c r="B2" s="22" t="s">
        <v>14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>
      <c r="A4" s="39" t="s">
        <v>33</v>
      </c>
      <c r="B4" s="40" t="s">
        <v>54</v>
      </c>
      <c r="C4" s="29" t="s">
        <v>18</v>
      </c>
      <c r="D4" s="3">
        <v>1</v>
      </c>
      <c r="E4" s="19">
        <f>SUM(F4:L4)*D4</f>
        <v>105.57</v>
      </c>
      <c r="F4" s="16">
        <v>19.59</v>
      </c>
      <c r="G4" s="6">
        <v>20.100000000000001</v>
      </c>
      <c r="H4" s="6">
        <v>21.65</v>
      </c>
      <c r="I4" s="6">
        <v>22.52</v>
      </c>
      <c r="J4" s="6">
        <v>21.71</v>
      </c>
      <c r="K4" s="6">
        <v>0</v>
      </c>
      <c r="L4" s="7">
        <v>0</v>
      </c>
      <c r="M4">
        <f>COUNTIF(F4:L4,"&gt;0")</f>
        <v>5</v>
      </c>
      <c r="N4" s="26">
        <f>MAX(F4:L4)</f>
        <v>22.52</v>
      </c>
    </row>
    <row r="5" spans="1:14" ht="15.75" thickBot="1">
      <c r="A5" s="39" t="s">
        <v>31</v>
      </c>
      <c r="B5" s="41" t="s">
        <v>45</v>
      </c>
      <c r="C5" s="30" t="s">
        <v>17</v>
      </c>
      <c r="D5" s="4">
        <v>1</v>
      </c>
      <c r="E5" s="20">
        <f t="shared" ref="E5:E28" si="0">SUM(F5:L5)*D5</f>
        <v>170.33</v>
      </c>
      <c r="F5" s="17">
        <v>29.96</v>
      </c>
      <c r="G5" s="8">
        <v>29.7</v>
      </c>
      <c r="H5" s="8">
        <v>24.95</v>
      </c>
      <c r="I5" s="8">
        <v>29.6</v>
      </c>
      <c r="J5" s="8">
        <v>29.1</v>
      </c>
      <c r="K5" s="8">
        <v>27.02</v>
      </c>
      <c r="L5" s="9">
        <v>0</v>
      </c>
      <c r="M5">
        <f t="shared" ref="M5:M28" si="1">COUNTIF(F5:L5,"&gt;0")</f>
        <v>6</v>
      </c>
      <c r="N5" s="26">
        <f t="shared" ref="N5:N28" si="2">MAX(F5:L5)</f>
        <v>29.96</v>
      </c>
    </row>
    <row r="6" spans="1:14">
      <c r="A6" s="39" t="s">
        <v>30</v>
      </c>
      <c r="B6" s="41" t="s">
        <v>46</v>
      </c>
      <c r="C6" s="29" t="s">
        <v>18</v>
      </c>
      <c r="D6" s="4">
        <v>1</v>
      </c>
      <c r="E6" s="20">
        <f t="shared" si="0"/>
        <v>125.38000000000001</v>
      </c>
      <c r="F6" s="17">
        <v>20.98</v>
      </c>
      <c r="G6" s="8">
        <v>18.03</v>
      </c>
      <c r="H6" s="8">
        <v>22.2</v>
      </c>
      <c r="I6" s="8">
        <v>23.16</v>
      </c>
      <c r="J6" s="8">
        <v>18.21</v>
      </c>
      <c r="K6" s="8">
        <v>22.8</v>
      </c>
      <c r="L6" s="9">
        <v>0</v>
      </c>
      <c r="M6">
        <f t="shared" si="1"/>
        <v>6</v>
      </c>
      <c r="N6" s="26">
        <f t="shared" si="2"/>
        <v>23.16</v>
      </c>
    </row>
    <row r="7" spans="1:14">
      <c r="A7" s="39" t="s">
        <v>32</v>
      </c>
      <c r="B7" s="41" t="s">
        <v>47</v>
      </c>
      <c r="C7" s="30" t="s">
        <v>17</v>
      </c>
      <c r="D7" s="4">
        <v>1</v>
      </c>
      <c r="E7" s="20">
        <f t="shared" si="0"/>
        <v>94.66</v>
      </c>
      <c r="F7" s="17">
        <v>22.98</v>
      </c>
      <c r="G7" s="8">
        <v>24.5</v>
      </c>
      <c r="H7" s="8">
        <v>22.08</v>
      </c>
      <c r="I7" s="8">
        <v>25.1</v>
      </c>
      <c r="J7" s="8">
        <v>0</v>
      </c>
      <c r="K7" s="8">
        <v>0</v>
      </c>
      <c r="L7" s="9">
        <v>0</v>
      </c>
      <c r="M7">
        <f t="shared" si="1"/>
        <v>4</v>
      </c>
      <c r="N7" s="26">
        <f t="shared" si="2"/>
        <v>25.1</v>
      </c>
    </row>
    <row r="8" spans="1:14">
      <c r="A8" s="39" t="s">
        <v>34</v>
      </c>
      <c r="B8" s="41" t="s">
        <v>48</v>
      </c>
      <c r="C8" s="30" t="s">
        <v>17</v>
      </c>
      <c r="D8" s="4">
        <v>1</v>
      </c>
      <c r="E8" s="20">
        <f t="shared" si="0"/>
        <v>108.05</v>
      </c>
      <c r="F8" s="17">
        <v>36.18</v>
      </c>
      <c r="G8" s="8">
        <v>35.619999999999997</v>
      </c>
      <c r="H8" s="8">
        <v>36.25</v>
      </c>
      <c r="I8" s="8">
        <v>0</v>
      </c>
      <c r="J8" s="8">
        <v>0</v>
      </c>
      <c r="K8" s="8">
        <v>0</v>
      </c>
      <c r="L8" s="9">
        <v>0</v>
      </c>
      <c r="M8">
        <f t="shared" si="1"/>
        <v>3</v>
      </c>
      <c r="N8" s="26">
        <f t="shared" si="2"/>
        <v>36.25</v>
      </c>
    </row>
    <row r="9" spans="1:14">
      <c r="A9" s="39" t="s">
        <v>35</v>
      </c>
      <c r="B9" s="41" t="s">
        <v>49</v>
      </c>
      <c r="C9" s="30" t="s">
        <v>17</v>
      </c>
      <c r="D9" s="4">
        <v>1</v>
      </c>
      <c r="E9" s="20">
        <f t="shared" si="0"/>
        <v>93.67</v>
      </c>
      <c r="F9" s="17">
        <v>26.89</v>
      </c>
      <c r="G9" s="8">
        <v>21.56</v>
      </c>
      <c r="H9" s="8">
        <v>23.53</v>
      </c>
      <c r="I9" s="8">
        <v>21.69</v>
      </c>
      <c r="J9" s="8">
        <v>0</v>
      </c>
      <c r="K9" s="8">
        <v>0</v>
      </c>
      <c r="L9" s="9">
        <v>0</v>
      </c>
      <c r="M9">
        <f t="shared" si="1"/>
        <v>4</v>
      </c>
      <c r="N9" s="26">
        <f t="shared" si="2"/>
        <v>26.89</v>
      </c>
    </row>
    <row r="10" spans="1:14">
      <c r="A10" s="39" t="s">
        <v>36</v>
      </c>
      <c r="B10" s="41" t="s">
        <v>50</v>
      </c>
      <c r="C10" s="30" t="s">
        <v>17</v>
      </c>
      <c r="D10" s="4">
        <v>1</v>
      </c>
      <c r="E10" s="20">
        <f t="shared" si="0"/>
        <v>160.80000000000001</v>
      </c>
      <c r="F10" s="17">
        <v>25.88</v>
      </c>
      <c r="G10" s="8">
        <v>26.34</v>
      </c>
      <c r="H10" s="8">
        <v>23.56</v>
      </c>
      <c r="I10" s="8">
        <v>27.62</v>
      </c>
      <c r="J10" s="8">
        <v>27.75</v>
      </c>
      <c r="K10" s="8">
        <v>29.65</v>
      </c>
      <c r="L10" s="9">
        <v>0</v>
      </c>
      <c r="M10">
        <f t="shared" si="1"/>
        <v>6</v>
      </c>
      <c r="N10" s="26">
        <f t="shared" si="2"/>
        <v>29.65</v>
      </c>
    </row>
    <row r="11" spans="1:14">
      <c r="A11" s="39" t="s">
        <v>37</v>
      </c>
      <c r="B11" s="41" t="s">
        <v>51</v>
      </c>
      <c r="C11" s="30" t="s">
        <v>17</v>
      </c>
      <c r="D11" s="4">
        <v>1</v>
      </c>
      <c r="E11" s="20">
        <f t="shared" si="0"/>
        <v>182.88</v>
      </c>
      <c r="F11" s="17">
        <v>29.82</v>
      </c>
      <c r="G11" s="8">
        <v>29.85</v>
      </c>
      <c r="H11" s="8">
        <v>30.18</v>
      </c>
      <c r="I11" s="8">
        <v>29.55</v>
      </c>
      <c r="J11" s="8">
        <v>31.4</v>
      </c>
      <c r="K11" s="8">
        <v>32.08</v>
      </c>
      <c r="L11" s="9">
        <v>0</v>
      </c>
      <c r="M11">
        <f t="shared" si="1"/>
        <v>6</v>
      </c>
      <c r="N11" s="26">
        <f t="shared" si="2"/>
        <v>32.08</v>
      </c>
    </row>
    <row r="12" spans="1:14" ht="15.75" thickBot="1">
      <c r="A12" s="39" t="s">
        <v>38</v>
      </c>
      <c r="B12" s="41" t="s">
        <v>52</v>
      </c>
      <c r="C12" s="30" t="s">
        <v>17</v>
      </c>
      <c r="D12" s="4">
        <v>1</v>
      </c>
      <c r="E12" s="20">
        <f t="shared" si="0"/>
        <v>76.289999999999992</v>
      </c>
      <c r="F12" s="17">
        <v>19.12</v>
      </c>
      <c r="G12" s="8">
        <v>24.8</v>
      </c>
      <c r="H12" s="8">
        <v>32.369999999999997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3</v>
      </c>
      <c r="N12" s="26">
        <f t="shared" si="2"/>
        <v>32.369999999999997</v>
      </c>
    </row>
    <row r="13" spans="1:14">
      <c r="A13" s="39" t="s">
        <v>39</v>
      </c>
      <c r="B13" s="42" t="s">
        <v>53</v>
      </c>
      <c r="C13" s="29" t="s">
        <v>18</v>
      </c>
      <c r="D13" s="4">
        <v>0.9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B14" s="42" t="s">
        <v>55</v>
      </c>
      <c r="C14" s="30" t="s">
        <v>17</v>
      </c>
      <c r="D14" s="4">
        <v>0.9</v>
      </c>
      <c r="E14" s="20">
        <f t="shared" si="0"/>
        <v>48.644999999999996</v>
      </c>
      <c r="F14" s="17">
        <v>28.8</v>
      </c>
      <c r="G14" s="8">
        <v>25.25</v>
      </c>
      <c r="H14" s="8">
        <v>0</v>
      </c>
      <c r="I14" s="8">
        <v>0</v>
      </c>
      <c r="J14" s="8">
        <v>0</v>
      </c>
      <c r="K14" s="8">
        <v>0</v>
      </c>
      <c r="L14" s="9">
        <v>0</v>
      </c>
      <c r="M14">
        <f t="shared" si="1"/>
        <v>2</v>
      </c>
      <c r="N14" s="26">
        <f t="shared" si="2"/>
        <v>28.8</v>
      </c>
    </row>
    <row r="15" spans="1:14">
      <c r="B15" s="42" t="s">
        <v>56</v>
      </c>
      <c r="C15" s="30" t="s">
        <v>17</v>
      </c>
      <c r="D15" s="4">
        <v>0.9</v>
      </c>
      <c r="E15" s="20">
        <f t="shared" si="0"/>
        <v>70.847999999999999</v>
      </c>
      <c r="F15" s="17">
        <v>24.56</v>
      </c>
      <c r="G15" s="8">
        <v>22.15</v>
      </c>
      <c r="H15" s="8">
        <v>32.01</v>
      </c>
      <c r="I15" s="8">
        <v>0</v>
      </c>
      <c r="J15" s="8">
        <v>0</v>
      </c>
      <c r="K15" s="8">
        <v>0</v>
      </c>
      <c r="L15" s="9">
        <v>0</v>
      </c>
      <c r="M15">
        <f t="shared" si="1"/>
        <v>3</v>
      </c>
      <c r="N15" s="26">
        <f t="shared" si="2"/>
        <v>32.01</v>
      </c>
    </row>
    <row r="16" spans="1:14">
      <c r="B16" s="42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2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2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2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2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2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2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2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42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42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42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2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3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6" t="s">
        <v>20</v>
      </c>
      <c r="C31" s="37"/>
    </row>
    <row r="32" spans="1:14" ht="15.75">
      <c r="B32" s="31"/>
      <c r="C32" s="32"/>
    </row>
    <row r="33" spans="2:3" ht="15.75">
      <c r="B33" s="38" t="s">
        <v>29</v>
      </c>
      <c r="C33" s="32"/>
    </row>
    <row r="34" spans="2:3" ht="15.75">
      <c r="B34" s="33" t="s">
        <v>23</v>
      </c>
      <c r="C34" s="32" t="s">
        <v>24</v>
      </c>
    </row>
    <row r="35" spans="2:3" ht="15.75">
      <c r="B35" s="33" t="s">
        <v>25</v>
      </c>
      <c r="C35" s="32" t="s">
        <v>26</v>
      </c>
    </row>
    <row r="36" spans="2:3" ht="15.75">
      <c r="B36" s="33" t="s">
        <v>27</v>
      </c>
      <c r="C36" s="32"/>
    </row>
    <row r="37" spans="2:3" ht="16.5" thickBot="1">
      <c r="B37" s="34" t="s">
        <v>28</v>
      </c>
      <c r="C37" s="35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Gamisch, Ngozi</v>
      </c>
      <c r="C5" s="26">
        <f>Teamübersicht!E4</f>
        <v>105.57</v>
      </c>
    </row>
    <row r="6" spans="1:3">
      <c r="A6" s="27">
        <v>2</v>
      </c>
      <c r="B6" s="28" t="str">
        <f>Teamübersicht!B5</f>
        <v>Schultz-Lintl, Martin</v>
      </c>
      <c r="C6" s="26">
        <f>Teamübersicht!E5</f>
        <v>170.33</v>
      </c>
    </row>
    <row r="7" spans="1:3">
      <c r="A7" s="27">
        <v>3</v>
      </c>
      <c r="B7" s="28" t="str">
        <f>Teamübersicht!B6</f>
        <v>Knauf, Christina</v>
      </c>
      <c r="C7" s="26">
        <f>Teamübersicht!E6</f>
        <v>125.38000000000001</v>
      </c>
    </row>
    <row r="8" spans="1:3">
      <c r="A8" s="27">
        <v>4</v>
      </c>
      <c r="B8" s="28" t="str">
        <f>Teamübersicht!B7</f>
        <v>Kurz, Daniel</v>
      </c>
      <c r="C8" s="26">
        <f>Teamübersicht!E7</f>
        <v>94.66</v>
      </c>
    </row>
    <row r="9" spans="1:3">
      <c r="A9" s="27">
        <v>5</v>
      </c>
      <c r="B9" s="28" t="str">
        <f>Teamübersicht!B8</f>
        <v>Mehler, Steffen</v>
      </c>
      <c r="C9" s="26">
        <f>Teamübersicht!E8</f>
        <v>108.05</v>
      </c>
    </row>
    <row r="10" spans="1:3">
      <c r="A10" s="27">
        <v>6</v>
      </c>
      <c r="B10" s="28" t="str">
        <f>Teamübersicht!B9</f>
        <v>Wroblewski, Philip</v>
      </c>
      <c r="C10" s="26">
        <f>Teamübersicht!E9</f>
        <v>93.67</v>
      </c>
    </row>
    <row r="11" spans="1:3">
      <c r="A11" s="27">
        <v>7</v>
      </c>
      <c r="B11" s="28" t="str">
        <f>Teamübersicht!B10</f>
        <v>Schäfer, Uwe</v>
      </c>
      <c r="C11" s="26">
        <f>Teamübersicht!E10</f>
        <v>160.80000000000001</v>
      </c>
    </row>
    <row r="12" spans="1:3">
      <c r="A12" s="27">
        <v>8</v>
      </c>
      <c r="B12" s="28" t="str">
        <f>Teamübersicht!B11</f>
        <v>Weinand, Peter</v>
      </c>
      <c r="C12" s="26">
        <f>Teamübersicht!E11</f>
        <v>182.88</v>
      </c>
    </row>
    <row r="13" spans="1:3">
      <c r="A13" s="27">
        <v>9</v>
      </c>
      <c r="B13" s="28" t="str">
        <f>Teamübersicht!B12</f>
        <v>Küster, Nils</v>
      </c>
      <c r="C13" s="26">
        <f>Teamübersicht!E12</f>
        <v>76.289999999999992</v>
      </c>
    </row>
    <row r="14" spans="1:3">
      <c r="A14" s="27">
        <v>10</v>
      </c>
      <c r="B14" s="28" t="str">
        <f>Teamübersicht!B13</f>
        <v>Möller, Alexandra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2013-02-25T09:54:17Z</dcterms:modified>
</cp:coreProperties>
</file>