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Teamübersicht!$B$12</definedName>
    <definedName name="Text2" localSheetId="0">Teamübersicht!$B$4</definedName>
    <definedName name="Text3" localSheetId="0">Teamübersicht!$B$5</definedName>
    <definedName name="Text4" localSheetId="0">Teamübersicht!$B$6</definedName>
    <definedName name="Text5" localSheetId="0">Teamübersicht!$B$7</definedName>
    <definedName name="Text6" localSheetId="0">Teamübersicht!$B$8</definedName>
    <definedName name="Text7" localSheetId="0">Teamübersicht!$B$9</definedName>
    <definedName name="Text8" localSheetId="0">Teamübersicht!$B$10</definedName>
    <definedName name="Text9" localSheetId="0">Teamübersicht!$B$11</definedName>
  </definedNames>
  <calcPr calcId="145621"/>
</workbook>
</file>

<file path=xl/calcChain.xml><?xml version="1.0" encoding="utf-8"?>
<calcChain xmlns="http://schemas.openxmlformats.org/spreadsheetml/2006/main">
  <c r="O4" i="1"/>
  <c r="M5" l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<sst xmlns="http://schemas.openxmlformats.org/spreadsheetml/2006/main" count="49" uniqueCount="34">
  <si>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</si>
  <si>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</si>
  <si>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</si>
  <si>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</si>
  <si>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</si>
  <si>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</si>
  <si>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</si>
  <si>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</si>
  <si>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</si>
  <si>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</si>
  <si>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</si>
  <si>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</si>
  <si>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</si>
  <si>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</si>
  <si>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</si>
  <si>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</si>
  <si>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</si>
  <si>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</si>
  <si>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</si>
  <si>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</si>
  <si>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</si>
  <si>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</si>
  <si>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</si>
  <si>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Lars Baumbach</t>
  </si>
  <si>
    <t>Clemens Klug</t>
  </si>
  <si>
    <t>Michael Baumbach</t>
  </si>
  <si>
    <t>Jens Dhein</t>
  </si>
  <si>
    <t>Thomas Haun</t>
  </si>
  <si>
    <t>Harald Dahinten</t>
  </si>
  <si>
    <t>Andreas Leiber</t>
  </si>
  <si>
    <t>Florian Reder</t>
  </si>
  <si>
    <t>Georg Kratzel</t>
  </si>
  <si>
    <t>Radsport Reder</t>
  </si>
  <si>
    <t>Stephan Zimmermann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</si>
</sst>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5" xfId="1" applyFill="1" applyBorder="1" applyAlignment="1">
      <alignment horizontal="center"/>
    </xf>
    <xf numFmtId="0" fontId="12" fillId="0" borderId="0" xfId="0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Lars Baumbach Clemens Klug Michael Baumbach Jens Dhein Thomas Haun Harald Dahinten Andreas Leiber Florian Reder Georg Kratzel Stephan Zimmermann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288.03999999999996</c:v>
                </c:pt>
                <c:pt idx="1">
                  <c:v>248.07000000000002</c:v>
                </c:pt>
                <c:pt idx="2">
                  <c:v>152.43</c:v>
                </c:pt>
                <c:pt idx="3">
                  <c:v>113.96000000000001</c:v>
                </c:pt>
                <c:pt idx="4">
                  <c:v>230.23999999999998</c:v>
                </c:pt>
                <c:pt idx="5">
                  <c:v>252.43</c:v>
                </c:pt>
                <c:pt idx="6">
                  <c:v>233.62</c:v>
                </c:pt>
                <c:pt idx="7">
                  <c:v>239.14</c:v>
                </c:pt>
                <c:pt idx="8">
                  <c:v>106.75</c:v>
                </c:pt>
                <c:pt idx="9">
                  <c:v>34.218000000000004</c:v>
                </c:pt>
              </c:numCache>
            </c:numRef>
          </c:val>
        </c:ser>
        <c:dLbls/>
        <c:axId val="76413952"/>
        <c:axId val="75522816"/>
      </c:barChart>
      <c:catAx>
        <c:axId val="76413952"/>
        <c:scaling>
          <c:orientation val="minMax"/>
        </c:scaling>
        <c:axPos val="b"/>
        <c:tickLblPos val="nextTo"/>
        <c:crossAx val="75522816"/>
        <c:crosses val="autoZero"/>
        <c:auto val="1"/>
        <c:lblAlgn val="ctr"/>
        <c:lblOffset val="100"/>
      </c:catAx>
      <c:valAx>
        <c:axId val="75522816"/>
        <c:scaling>
          <c:orientation val="minMax"/>
        </c:scaling>
        <c:axPos val="l"/>
        <c:majorGridlines/>
        <c:numFmt formatCode="0.00" sourceLinked="1"/>
        <c:tickLblPos val="nextTo"/>
        <c:crossAx val="76413952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1352550</xdr:colOff>
      <xdr:row>20</xdr:row>
      <xdr:rowOff>47625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005667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O31"/>
  <sheetViews>
    <sheetView tabSelected="1" zoomScale="90" zoomScaleNormal="90" workbookViewId="0">
      <selection activeCell="A15" sqref="A15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5" ht="26.25">
      <c r="A1" s="15" t="s">
        <v>19</v>
      </c>
      <c r="B1" s="27" t="s">
        <v>32</v>
      </c>
      <c r="C1" s="16">
        <f>SUM(E4:E28)</f>
        <v>1898.8979999999999</v>
      </c>
    </row>
    <row r="2" spans="1:15" ht="24" thickBot="1">
      <c r="A2" s="15" t="s">
        <v>11</v>
      </c>
      <c r="B2" s="23" t="s">
        <v>12</v>
      </c>
      <c r="C2" s="13"/>
    </row>
    <row r="3" spans="1:15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5">
      <c r="A4" s="2" t="s">
        <v>0</v>
      </c>
      <c r="B4" t="s">
        <v>23</v>
      </c>
      <c r="C4" s="28" t="s">
        <v>17</v>
      </c>
      <c r="D4" s="4">
        <v>1</v>
      </c>
      <c r="E4" s="20">
        <f>SUM(F4:L4)*D4</f>
        <v>288.03999999999996</v>
      </c>
      <c r="F4" s="17">
        <v>41.54</v>
      </c>
      <c r="G4" s="7">
        <v>42.47</v>
      </c>
      <c r="H4" s="7">
        <v>41.7</v>
      </c>
      <c r="I4" s="7">
        <v>43.25</v>
      </c>
      <c r="J4" s="7">
        <v>38.01</v>
      </c>
      <c r="K4" s="7">
        <v>39.82</v>
      </c>
      <c r="L4" s="8">
        <v>41.25</v>
      </c>
      <c r="M4">
        <f>COUNTIF(F4:L4,"&gt;0")</f>
        <v>7</v>
      </c>
      <c r="N4" s="31">
        <f>MAX(F4:L4)</f>
        <v>43.25</v>
      </c>
      <c r="O4" s="31">
        <f>SUM(F4:L4)-J4</f>
        <v>250.02999999999997</v>
      </c>
    </row>
    <row r="5" spans="1:15">
      <c r="B5" t="s">
        <v>24</v>
      </c>
      <c r="C5" s="29" t="s">
        <v>17</v>
      </c>
      <c r="D5" s="5">
        <v>1</v>
      </c>
      <c r="E5" s="21">
        <f t="shared" ref="E5:E28" si="0">SUM(F5:L5)*D5</f>
        <v>248.07000000000002</v>
      </c>
      <c r="F5" s="18">
        <v>41.33</v>
      </c>
      <c r="G5" s="9">
        <v>43.2</v>
      </c>
      <c r="H5" s="9">
        <v>42.15</v>
      </c>
      <c r="I5" s="9">
        <v>42.62</v>
      </c>
      <c r="J5" s="9">
        <v>38.17</v>
      </c>
      <c r="K5" s="9">
        <v>40.6</v>
      </c>
      <c r="L5" s="10">
        <v>0</v>
      </c>
      <c r="M5">
        <f t="shared" ref="M5:M28" si="1">COUNTIF(F5:L5,"&gt;0")</f>
        <v>6</v>
      </c>
      <c r="N5" s="31">
        <f t="shared" ref="N5:N28" si="2">MAX(F5:L5)</f>
        <v>43.2</v>
      </c>
    </row>
    <row r="6" spans="1:15">
      <c r="B6" t="s">
        <v>25</v>
      </c>
      <c r="C6" s="29" t="s">
        <v>17</v>
      </c>
      <c r="D6" s="5">
        <v>1</v>
      </c>
      <c r="E6" s="21">
        <f t="shared" si="0"/>
        <v>152.43</v>
      </c>
      <c r="F6" s="18">
        <v>38.130000000000003</v>
      </c>
      <c r="G6" s="9">
        <v>34.869999999999997</v>
      </c>
      <c r="H6" s="9">
        <v>38.35</v>
      </c>
      <c r="I6" s="9">
        <v>41.08</v>
      </c>
      <c r="J6" s="9">
        <v>0</v>
      </c>
      <c r="K6" s="9">
        <v>0</v>
      </c>
      <c r="L6" s="10">
        <v>0</v>
      </c>
      <c r="M6">
        <f t="shared" si="1"/>
        <v>4</v>
      </c>
      <c r="N6" s="31">
        <f t="shared" si="2"/>
        <v>41.08</v>
      </c>
    </row>
    <row r="7" spans="1:15">
      <c r="B7" t="s">
        <v>26</v>
      </c>
      <c r="C7" s="29" t="s">
        <v>17</v>
      </c>
      <c r="D7" s="5">
        <v>1</v>
      </c>
      <c r="E7" s="21">
        <f t="shared" si="0"/>
        <v>113.96000000000001</v>
      </c>
      <c r="F7" s="18">
        <v>38.65</v>
      </c>
      <c r="G7" s="9">
        <v>38.31</v>
      </c>
      <c r="H7" s="9">
        <v>37</v>
      </c>
      <c r="I7" s="9">
        <v>0</v>
      </c>
      <c r="J7" s="9">
        <v>0</v>
      </c>
      <c r="K7" s="9">
        <v>0</v>
      </c>
      <c r="L7" s="10">
        <v>0</v>
      </c>
      <c r="M7">
        <f t="shared" si="1"/>
        <v>3</v>
      </c>
      <c r="N7" s="31">
        <f t="shared" si="2"/>
        <v>38.65</v>
      </c>
    </row>
    <row r="8" spans="1:15">
      <c r="B8" t="s">
        <v>27</v>
      </c>
      <c r="C8" s="29" t="s">
        <v>17</v>
      </c>
      <c r="D8" s="5">
        <v>1</v>
      </c>
      <c r="E8" s="21">
        <f t="shared" si="0"/>
        <v>230.23999999999998</v>
      </c>
      <c r="F8" s="18">
        <v>37.9</v>
      </c>
      <c r="G8" s="9">
        <v>38.049999999999997</v>
      </c>
      <c r="H8" s="9">
        <v>38.65</v>
      </c>
      <c r="I8" s="9">
        <v>38.340000000000003</v>
      </c>
      <c r="J8" s="9">
        <v>37.07</v>
      </c>
      <c r="K8" s="9">
        <v>40.229999999999997</v>
      </c>
      <c r="L8" s="10">
        <v>0</v>
      </c>
      <c r="M8">
        <f t="shared" si="1"/>
        <v>6</v>
      </c>
      <c r="N8" s="31">
        <f t="shared" si="2"/>
        <v>40.229999999999997</v>
      </c>
    </row>
    <row r="9" spans="1:15">
      <c r="B9" t="s">
        <v>28</v>
      </c>
      <c r="C9" s="29" t="s">
        <v>17</v>
      </c>
      <c r="D9" s="5">
        <v>1</v>
      </c>
      <c r="E9" s="21">
        <f t="shared" si="0"/>
        <v>252.43</v>
      </c>
      <c r="F9" s="18">
        <v>42.08</v>
      </c>
      <c r="G9" s="9">
        <v>41.8</v>
      </c>
      <c r="H9" s="9">
        <v>42.5</v>
      </c>
      <c r="I9" s="9">
        <v>41.78</v>
      </c>
      <c r="J9" s="9">
        <v>42.03</v>
      </c>
      <c r="K9" s="9">
        <v>42.24</v>
      </c>
      <c r="L9" s="10">
        <v>0</v>
      </c>
      <c r="M9">
        <f t="shared" si="1"/>
        <v>6</v>
      </c>
      <c r="N9" s="31">
        <f t="shared" si="2"/>
        <v>42.5</v>
      </c>
    </row>
    <row r="10" spans="1:15">
      <c r="B10" t="s">
        <v>29</v>
      </c>
      <c r="C10" s="29" t="s">
        <v>17</v>
      </c>
      <c r="D10" s="5">
        <v>1</v>
      </c>
      <c r="E10" s="21">
        <f t="shared" si="0"/>
        <v>233.62</v>
      </c>
      <c r="F10" s="18">
        <v>40.4</v>
      </c>
      <c r="G10" s="9">
        <v>38.090000000000003</v>
      </c>
      <c r="H10" s="9">
        <v>39.369999999999997</v>
      </c>
      <c r="I10" s="9">
        <v>39.07</v>
      </c>
      <c r="J10" s="9">
        <v>36.24</v>
      </c>
      <c r="K10" s="9">
        <v>40.450000000000003</v>
      </c>
      <c r="L10" s="10">
        <v>0</v>
      </c>
      <c r="M10">
        <f t="shared" si="1"/>
        <v>6</v>
      </c>
      <c r="N10" s="31">
        <f t="shared" si="2"/>
        <v>40.450000000000003</v>
      </c>
    </row>
    <row r="11" spans="1:15">
      <c r="B11" t="s">
        <v>30</v>
      </c>
      <c r="C11" s="29" t="s">
        <v>17</v>
      </c>
      <c r="D11" s="5">
        <v>1</v>
      </c>
      <c r="E11" s="21">
        <f t="shared" si="0"/>
        <v>239.14</v>
      </c>
      <c r="F11" s="18">
        <v>41.48</v>
      </c>
      <c r="G11" s="9">
        <v>39.53</v>
      </c>
      <c r="H11" s="9">
        <v>41.8</v>
      </c>
      <c r="I11" s="9">
        <v>38.68</v>
      </c>
      <c r="J11" s="9">
        <v>36.950000000000003</v>
      </c>
      <c r="K11" s="9">
        <v>40.700000000000003</v>
      </c>
      <c r="L11" s="10">
        <v>0</v>
      </c>
      <c r="M11">
        <f t="shared" si="1"/>
        <v>6</v>
      </c>
      <c r="N11" s="31">
        <f t="shared" si="2"/>
        <v>41.8</v>
      </c>
    </row>
    <row r="12" spans="1:15" ht="15.75">
      <c r="B12" s="35" t="s">
        <v>31</v>
      </c>
      <c r="C12" s="29" t="s">
        <v>17</v>
      </c>
      <c r="D12" s="5">
        <v>1</v>
      </c>
      <c r="E12" s="21">
        <f t="shared" si="0"/>
        <v>106.75</v>
      </c>
      <c r="F12" s="18">
        <v>36.83</v>
      </c>
      <c r="G12" s="9">
        <v>36.729999999999997</v>
      </c>
      <c r="H12" s="9">
        <v>33.19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3</v>
      </c>
      <c r="N12" s="31">
        <f t="shared" si="2"/>
        <v>36.83</v>
      </c>
    </row>
    <row r="13" spans="1:15" ht="15.75">
      <c r="B13" s="34" t="s">
        <v>33</v>
      </c>
      <c r="C13" s="29" t="s">
        <v>17</v>
      </c>
      <c r="D13" s="5">
        <v>0.9</v>
      </c>
      <c r="E13" s="21">
        <f t="shared" si="0"/>
        <v>34.218000000000004</v>
      </c>
      <c r="F13" s="18">
        <v>38.020000000000003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10">
        <v>0</v>
      </c>
      <c r="M13">
        <f t="shared" si="1"/>
        <v>1</v>
      </c>
      <c r="N13" s="31">
        <f t="shared" si="2"/>
        <v>38.020000000000003</v>
      </c>
    </row>
    <row r="14" spans="1:15">
      <c r="B14" s="24"/>
      <c r="C14" s="29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1">
        <f t="shared" si="2"/>
        <v>0</v>
      </c>
    </row>
    <row r="15" spans="1:15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5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Lars Baumbach</v>
      </c>
      <c r="C5" s="31">
        <f>Teamübersicht!E4</f>
        <v>288.03999999999996</v>
      </c>
    </row>
    <row r="6" spans="1:3">
      <c r="A6" s="32">
        <v>2</v>
      </c>
      <c r="B6" s="33" t="str">
        <f>Teamübersicht!B5</f>
        <v>Clemens Klug</v>
      </c>
      <c r="C6" s="31">
        <f>Teamübersicht!E5</f>
        <v>248.07000000000002</v>
      </c>
    </row>
    <row r="7" spans="1:3">
      <c r="A7" s="32">
        <v>3</v>
      </c>
      <c r="B7" s="33" t="str">
        <f>Teamübersicht!B6</f>
        <v>Michael Baumbach</v>
      </c>
      <c r="C7" s="31">
        <f>Teamübersicht!E6</f>
        <v>152.43</v>
      </c>
    </row>
    <row r="8" spans="1:3">
      <c r="A8" s="32">
        <v>4</v>
      </c>
      <c r="B8" s="33" t="str">
        <f>Teamübersicht!B7</f>
        <v>Jens Dhein</v>
      </c>
      <c r="C8" s="31">
        <f>Teamübersicht!E7</f>
        <v>113.96000000000001</v>
      </c>
    </row>
    <row r="9" spans="1:3">
      <c r="A9" s="32">
        <v>5</v>
      </c>
      <c r="B9" s="33" t="str">
        <f>Teamübersicht!B8</f>
        <v>Thomas Haun</v>
      </c>
      <c r="C9" s="31">
        <f>Teamübersicht!E8</f>
        <v>230.23999999999998</v>
      </c>
    </row>
    <row r="10" spans="1:3">
      <c r="A10" s="32">
        <v>6</v>
      </c>
      <c r="B10" s="33" t="str">
        <f>Teamübersicht!B9</f>
        <v>Harald Dahinten</v>
      </c>
      <c r="C10" s="31">
        <f>Teamübersicht!E9</f>
        <v>252.43</v>
      </c>
    </row>
    <row r="11" spans="1:3">
      <c r="A11" s="32">
        <v>7</v>
      </c>
      <c r="B11" s="33" t="str">
        <f>Teamübersicht!B10</f>
        <v>Andreas Leiber</v>
      </c>
      <c r="C11" s="31">
        <f>Teamübersicht!E10</f>
        <v>233.62</v>
      </c>
    </row>
    <row r="12" spans="1:3">
      <c r="A12" s="32">
        <v>8</v>
      </c>
      <c r="B12" s="33" t="str">
        <f>Teamübersicht!B11</f>
        <v>Florian Reder</v>
      </c>
      <c r="C12" s="31">
        <f>Teamübersicht!E11</f>
        <v>239.14</v>
      </c>
    </row>
    <row r="13" spans="1:3">
      <c r="A13" s="32">
        <v>9</v>
      </c>
      <c r="B13" s="33" t="str">
        <f>Teamübersicht!B12</f>
        <v>Georg Kratzel</v>
      </c>
      <c r="C13" s="31">
        <f>Teamübersicht!E12</f>
        <v>106.75</v>
      </c>
    </row>
    <row r="14" spans="1:3">
      <c r="A14" s="32">
        <v>10</v>
      </c>
      <c r="B14" s="33" t="str">
        <f>Teamübersicht!B13</f>
        <v>Stephan Zimmermann</v>
      </c>
      <c r="C14" s="31">
        <f>Teamübersicht!E13</f>
        <v>34.218000000000004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Teamübersicht</vt:lpstr>
      <vt:lpstr>Auswertung</vt:lpstr>
      <vt:lpstr>Auswahldaten</vt:lpstr>
      <vt:lpstr>Teamübersicht!Text10</vt:lpstr>
      <vt:lpstr>Teamübersicht!Text2</vt:lpstr>
      <vt:lpstr>Teamübersicht!Text3</vt:lpstr>
      <vt:lpstr>Teamübersicht!Text4</vt:lpstr>
      <vt:lpstr>Teamübersicht!Text5</vt:lpstr>
      <vt:lpstr>Teamübersicht!Text6</vt:lpstr>
      <vt:lpstr>Teamübersicht!Text7</vt:lpstr>
      <vt:lpstr>Teamübersicht!Text8</vt:lpstr>
      <vt:lpstr>Teamübersicht!Text9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2012-03-05T11:57:32Z</dcterms:modified>
</cp:coreProperties>
</file>