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<sst xmlns="http://schemas.openxmlformats.org/spreadsheetml/2006/main" count="49" uniqueCount="34">
  <si>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</si>
  <si>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</si>
  <si>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</si>
  <si>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</si>
  <si>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</si>
  <si>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</si>
  <si>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</si>
  <si>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</si>
  <si>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</si>
  <si>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</si>
  <si>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</si>
  <si>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</si>
  <si>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</si>
  <si>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</si>
  <si>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</si>
  <si>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</si>
  <si>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</si>
  <si>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</si>
  <si>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</si>
  <si>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</si>
  <si>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</si>
  <si>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</si>
  <si>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</si>
  <si>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Klaus Frank</t>
  </si>
  <si>
    <t>Paul Vogel</t>
  </si>
  <si>
    <t>Jonas Remmert</t>
  </si>
  <si>
    <t>Markus Damerau</t>
  </si>
  <si>
    <t>Manfred Oeste</t>
  </si>
  <si>
    <t>Olaf Clauss</t>
  </si>
  <si>
    <t>Michael Graner</t>
  </si>
  <si>
    <t>Tobias Wischermann</t>
  </si>
  <si>
    <t>Hubert Röbig</t>
  </si>
  <si>
    <t>Christof Dehler</t>
  </si>
  <si>
    <t>Herren Rad-Team Elters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</si>
</sst>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2" fillId="3" borderId="1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2" xfId="1" applyFill="1" applyBorder="1" applyAlignment="1">
      <alignment horizontal="center"/>
    </xf>
    <xf numFmtId="0" fontId="11" fillId="3" borderId="6" xfId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Klaus Frank Paul Vogel Jonas Remmert Markus Damerau Manfred Oeste Olaf Clauss Michael Graner Tobias Wischermann Hubert Röbig Christof Dehler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233.95</c:v>
                </c:pt>
                <c:pt idx="1">
                  <c:v>110.32</c:v>
                </c:pt>
                <c:pt idx="2">
                  <c:v>245.76</c:v>
                </c:pt>
                <c:pt idx="3">
                  <c:v>207.33</c:v>
                </c:pt>
                <c:pt idx="4">
                  <c:v>236.60999999999999</c:v>
                </c:pt>
                <c:pt idx="5">
                  <c:v>246.17</c:v>
                </c:pt>
                <c:pt idx="6">
                  <c:v>259.94</c:v>
                </c:pt>
                <c:pt idx="7">
                  <c:v>202.94</c:v>
                </c:pt>
                <c:pt idx="8">
                  <c:v>32.22</c:v>
                </c:pt>
                <c:pt idx="9">
                  <c:v>145.6</c:v>
                </c:pt>
              </c:numCache>
            </c:numRef>
          </c:val>
        </c:ser>
        <c:dLbls/>
        <c:axId val="77065216"/>
        <c:axId val="77153024"/>
      </c:barChart>
      <c:catAx>
        <c:axId val="77065216"/>
        <c:scaling>
          <c:orientation val="minMax"/>
        </c:scaling>
        <c:axPos val="b"/>
        <c:tickLblPos val="nextTo"/>
        <c:crossAx val="77153024"/>
        <c:crosses val="autoZero"/>
        <c:auto val="1"/>
        <c:lblAlgn val="ctr"/>
        <c:lblOffset val="100"/>
      </c:catAx>
      <c:valAx>
        <c:axId val="77153024"/>
        <c:scaling>
          <c:orientation val="minMax"/>
        </c:scaling>
        <c:axPos val="l"/>
        <c:majorGridlines/>
        <c:numFmt formatCode="0.00" sourceLinked="1"/>
        <c:tickLblPos val="nextTo"/>
        <c:crossAx val="77065216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1352550</xdr:colOff>
      <xdr:row>16</xdr:row>
      <xdr:rowOff>79375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96583"/>
          <a:ext cx="1352550" cy="125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11" sqref="A11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33</v>
      </c>
      <c r="C1" s="16">
        <f>SUM(E4:E28)</f>
        <v>1920.8400000000001</v>
      </c>
    </row>
    <row r="2" spans="1:14" ht="24" thickBot="1">
      <c r="A2" s="15" t="s">
        <v>11</v>
      </c>
      <c r="B2" s="23" t="s">
        <v>12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 ht="15.75">
      <c r="A4" s="2" t="s">
        <v>0</v>
      </c>
      <c r="B4" s="34" t="s">
        <v>23</v>
      </c>
      <c r="C4" s="28" t="s">
        <v>17</v>
      </c>
      <c r="D4" s="4">
        <v>1</v>
      </c>
      <c r="E4" s="20">
        <f>SUM(F4:L4)*D4</f>
        <v>233.95</v>
      </c>
      <c r="F4" s="17">
        <v>40.54</v>
      </c>
      <c r="G4" s="7">
        <v>38.5</v>
      </c>
      <c r="H4" s="7">
        <v>39.06</v>
      </c>
      <c r="I4" s="7">
        <v>37.880000000000003</v>
      </c>
      <c r="J4" s="7">
        <v>37.9</v>
      </c>
      <c r="K4" s="7">
        <v>40.07</v>
      </c>
      <c r="L4" s="8">
        <v>0</v>
      </c>
      <c r="M4">
        <f>COUNTIF(F4:L4,"&gt;0")</f>
        <v>6</v>
      </c>
      <c r="N4" s="31">
        <f>MAX(F4:L4)</f>
        <v>40.54</v>
      </c>
    </row>
    <row r="5" spans="1:14" ht="15.75">
      <c r="B5" s="35" t="s">
        <v>24</v>
      </c>
      <c r="C5" s="29" t="s">
        <v>17</v>
      </c>
      <c r="D5" s="5">
        <v>1</v>
      </c>
      <c r="E5" s="21">
        <f t="shared" ref="E5:E28" si="0">SUM(F5:L5)*D5</f>
        <v>110.32</v>
      </c>
      <c r="F5" s="18">
        <v>37.1</v>
      </c>
      <c r="G5" s="9">
        <v>36.82</v>
      </c>
      <c r="H5" s="9">
        <v>36.4</v>
      </c>
      <c r="I5" s="9">
        <v>0</v>
      </c>
      <c r="J5" s="9">
        <v>0</v>
      </c>
      <c r="K5" s="9">
        <v>0</v>
      </c>
      <c r="L5" s="10">
        <v>0</v>
      </c>
      <c r="M5">
        <f t="shared" ref="M5:M28" si="1">COUNTIF(F5:L5,"&gt;0")</f>
        <v>3</v>
      </c>
      <c r="N5" s="31">
        <f t="shared" ref="N5:N28" si="2">MAX(F5:L5)</f>
        <v>37.1</v>
      </c>
    </row>
    <row r="6" spans="1:14" ht="15.75">
      <c r="B6" s="35" t="s">
        <v>25</v>
      </c>
      <c r="C6" s="29" t="s">
        <v>17</v>
      </c>
      <c r="D6" s="5">
        <v>1</v>
      </c>
      <c r="E6" s="21">
        <f t="shared" si="0"/>
        <v>245.76</v>
      </c>
      <c r="F6" s="18">
        <v>42.23</v>
      </c>
      <c r="G6" s="9">
        <v>42</v>
      </c>
      <c r="H6" s="9">
        <v>41.1</v>
      </c>
      <c r="I6" s="9">
        <v>40.82</v>
      </c>
      <c r="J6" s="9">
        <v>39.49</v>
      </c>
      <c r="K6" s="9">
        <v>40.119999999999997</v>
      </c>
      <c r="L6" s="10">
        <v>0</v>
      </c>
      <c r="M6">
        <f t="shared" si="1"/>
        <v>6</v>
      </c>
      <c r="N6" s="31">
        <f t="shared" si="2"/>
        <v>42.23</v>
      </c>
    </row>
    <row r="7" spans="1:14" ht="15.75">
      <c r="B7" s="35" t="s">
        <v>26</v>
      </c>
      <c r="C7" s="29" t="s">
        <v>17</v>
      </c>
      <c r="D7" s="5">
        <v>1</v>
      </c>
      <c r="E7" s="21">
        <f t="shared" si="0"/>
        <v>207.33</v>
      </c>
      <c r="F7" s="18">
        <v>42.78</v>
      </c>
      <c r="G7" s="9">
        <v>42.11</v>
      </c>
      <c r="H7" s="9">
        <v>42.07</v>
      </c>
      <c r="I7" s="9">
        <v>39.4</v>
      </c>
      <c r="J7" s="9">
        <v>40.97</v>
      </c>
      <c r="K7" s="9">
        <v>0</v>
      </c>
      <c r="L7" s="10">
        <v>0</v>
      </c>
      <c r="M7">
        <f t="shared" si="1"/>
        <v>5</v>
      </c>
      <c r="N7" s="31">
        <f t="shared" si="2"/>
        <v>42.78</v>
      </c>
    </row>
    <row r="8" spans="1:14" ht="15.75">
      <c r="B8" s="35" t="s">
        <v>27</v>
      </c>
      <c r="C8" s="29" t="s">
        <v>17</v>
      </c>
      <c r="D8" s="5">
        <v>1</v>
      </c>
      <c r="E8" s="21">
        <f t="shared" si="0"/>
        <v>236.60999999999999</v>
      </c>
      <c r="F8" s="18">
        <v>43.01</v>
      </c>
      <c r="G8" s="9">
        <v>41.34</v>
      </c>
      <c r="H8" s="9">
        <v>39.58</v>
      </c>
      <c r="I8" s="9">
        <v>37.85</v>
      </c>
      <c r="J8" s="9">
        <v>35.799999999999997</v>
      </c>
      <c r="K8" s="9">
        <v>39.03</v>
      </c>
      <c r="L8" s="10">
        <v>0</v>
      </c>
      <c r="M8">
        <f t="shared" si="1"/>
        <v>6</v>
      </c>
      <c r="N8" s="31">
        <f t="shared" si="2"/>
        <v>43.01</v>
      </c>
    </row>
    <row r="9" spans="1:14" ht="15.75">
      <c r="B9" s="35" t="s">
        <v>28</v>
      </c>
      <c r="C9" s="29" t="s">
        <v>17</v>
      </c>
      <c r="D9" s="5">
        <v>1</v>
      </c>
      <c r="E9" s="21">
        <f t="shared" si="0"/>
        <v>246.17</v>
      </c>
      <c r="F9" s="18">
        <v>43.25</v>
      </c>
      <c r="G9" s="9">
        <v>41.46</v>
      </c>
      <c r="H9" s="9">
        <v>40.61</v>
      </c>
      <c r="I9" s="9">
        <v>39.9</v>
      </c>
      <c r="J9" s="9">
        <v>39.299999999999997</v>
      </c>
      <c r="K9" s="9">
        <v>41.65</v>
      </c>
      <c r="L9" s="10">
        <v>0</v>
      </c>
      <c r="M9">
        <f t="shared" si="1"/>
        <v>6</v>
      </c>
      <c r="N9" s="31">
        <f t="shared" si="2"/>
        <v>43.25</v>
      </c>
    </row>
    <row r="10" spans="1:14" ht="15.75">
      <c r="B10" s="35" t="s">
        <v>29</v>
      </c>
      <c r="C10" s="29" t="s">
        <v>17</v>
      </c>
      <c r="D10" s="5">
        <v>1</v>
      </c>
      <c r="E10" s="21">
        <f t="shared" si="0"/>
        <v>259.94</v>
      </c>
      <c r="F10" s="18">
        <v>43.09</v>
      </c>
      <c r="G10" s="9">
        <v>43.8</v>
      </c>
      <c r="H10" s="9">
        <v>43.78</v>
      </c>
      <c r="I10" s="9">
        <v>42.43</v>
      </c>
      <c r="J10" s="9">
        <v>42.2</v>
      </c>
      <c r="K10" s="9">
        <v>44.64</v>
      </c>
      <c r="L10" s="10">
        <v>0</v>
      </c>
      <c r="M10">
        <f t="shared" si="1"/>
        <v>6</v>
      </c>
      <c r="N10" s="31">
        <f t="shared" si="2"/>
        <v>44.64</v>
      </c>
    </row>
    <row r="11" spans="1:14" ht="15.75">
      <c r="B11" s="35" t="s">
        <v>30</v>
      </c>
      <c r="C11" s="29" t="s">
        <v>17</v>
      </c>
      <c r="D11" s="5">
        <v>1</v>
      </c>
      <c r="E11" s="21">
        <f t="shared" si="0"/>
        <v>202.94</v>
      </c>
      <c r="F11" s="18">
        <v>43.02</v>
      </c>
      <c r="G11" s="9">
        <v>40.479999999999997</v>
      </c>
      <c r="H11" s="9">
        <v>40.049999999999997</v>
      </c>
      <c r="I11" s="9">
        <v>37.590000000000003</v>
      </c>
      <c r="J11" s="9">
        <v>41.8</v>
      </c>
      <c r="K11" s="9">
        <v>0</v>
      </c>
      <c r="L11" s="10">
        <v>0</v>
      </c>
      <c r="M11">
        <f t="shared" si="1"/>
        <v>5</v>
      </c>
      <c r="N11" s="31">
        <f t="shared" si="2"/>
        <v>43.02</v>
      </c>
    </row>
    <row r="12" spans="1:14" ht="15.75">
      <c r="B12" s="35" t="s">
        <v>31</v>
      </c>
      <c r="C12" s="29" t="s">
        <v>17</v>
      </c>
      <c r="D12" s="5">
        <v>0.9</v>
      </c>
      <c r="E12" s="21">
        <f t="shared" si="0"/>
        <v>32.22</v>
      </c>
      <c r="F12" s="18">
        <v>35.799999999999997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1</v>
      </c>
      <c r="N12" s="31">
        <f t="shared" si="2"/>
        <v>35.799999999999997</v>
      </c>
    </row>
    <row r="13" spans="1:14" ht="15.75">
      <c r="B13" s="35" t="s">
        <v>32</v>
      </c>
      <c r="C13" s="29" t="s">
        <v>17</v>
      </c>
      <c r="D13" s="5">
        <v>1</v>
      </c>
      <c r="E13" s="21">
        <f t="shared" si="0"/>
        <v>145.6</v>
      </c>
      <c r="F13" s="18">
        <v>38.19</v>
      </c>
      <c r="G13" s="9">
        <v>36.57</v>
      </c>
      <c r="H13" s="9">
        <v>33.94</v>
      </c>
      <c r="I13" s="9">
        <v>36.9</v>
      </c>
      <c r="J13" s="9">
        <v>0</v>
      </c>
      <c r="K13" s="9">
        <v>0</v>
      </c>
      <c r="L13" s="10">
        <v>0</v>
      </c>
      <c r="M13">
        <f t="shared" si="1"/>
        <v>4</v>
      </c>
      <c r="N13" s="31">
        <f t="shared" si="2"/>
        <v>38.19</v>
      </c>
    </row>
    <row r="14" spans="1:14">
      <c r="B14" s="24"/>
      <c r="C14" s="29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1">
        <f t="shared" si="2"/>
        <v>0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Klaus Frank</v>
      </c>
      <c r="C5" s="31">
        <f>Teamübersicht!E4</f>
        <v>233.95</v>
      </c>
    </row>
    <row r="6" spans="1:3">
      <c r="A6" s="32">
        <v>2</v>
      </c>
      <c r="B6" s="33" t="str">
        <f>Teamübersicht!B5</f>
        <v>Paul Vogel</v>
      </c>
      <c r="C6" s="31">
        <f>Teamübersicht!E5</f>
        <v>110.32</v>
      </c>
    </row>
    <row r="7" spans="1:3">
      <c r="A7" s="32">
        <v>3</v>
      </c>
      <c r="B7" s="33" t="str">
        <f>Teamübersicht!B6</f>
        <v>Jonas Remmert</v>
      </c>
      <c r="C7" s="31">
        <f>Teamübersicht!E6</f>
        <v>245.76</v>
      </c>
    </row>
    <row r="8" spans="1:3">
      <c r="A8" s="32">
        <v>4</v>
      </c>
      <c r="B8" s="33" t="str">
        <f>Teamübersicht!B7</f>
        <v>Markus Damerau</v>
      </c>
      <c r="C8" s="31">
        <f>Teamübersicht!E7</f>
        <v>207.33</v>
      </c>
    </row>
    <row r="9" spans="1:3">
      <c r="A9" s="32">
        <v>5</v>
      </c>
      <c r="B9" s="33" t="str">
        <f>Teamübersicht!B8</f>
        <v>Manfred Oeste</v>
      </c>
      <c r="C9" s="31">
        <f>Teamübersicht!E8</f>
        <v>236.60999999999999</v>
      </c>
    </row>
    <row r="10" spans="1:3">
      <c r="A10" s="32">
        <v>6</v>
      </c>
      <c r="B10" s="33" t="str">
        <f>Teamübersicht!B9</f>
        <v>Olaf Clauss</v>
      </c>
      <c r="C10" s="31">
        <f>Teamübersicht!E9</f>
        <v>246.17</v>
      </c>
    </row>
    <row r="11" spans="1:3">
      <c r="A11" s="32">
        <v>7</v>
      </c>
      <c r="B11" s="33" t="str">
        <f>Teamübersicht!B10</f>
        <v>Michael Graner</v>
      </c>
      <c r="C11" s="31">
        <f>Teamübersicht!E10</f>
        <v>259.94</v>
      </c>
    </row>
    <row r="12" spans="1:3">
      <c r="A12" s="32">
        <v>8</v>
      </c>
      <c r="B12" s="33" t="str">
        <f>Teamübersicht!B11</f>
        <v>Tobias Wischermann</v>
      </c>
      <c r="C12" s="31">
        <f>Teamübersicht!E11</f>
        <v>202.94</v>
      </c>
    </row>
    <row r="13" spans="1:3">
      <c r="A13" s="32">
        <v>9</v>
      </c>
      <c r="B13" s="33" t="str">
        <f>Teamübersicht!B12</f>
        <v>Hubert Röbig</v>
      </c>
      <c r="C13" s="31">
        <f>Teamübersicht!E12</f>
        <v>32.22</v>
      </c>
    </row>
    <row r="14" spans="1:3">
      <c r="A14" s="32">
        <v>10</v>
      </c>
      <c r="B14" s="33" t="str">
        <f>Teamübersicht!B13</f>
        <v>Christof Dehler</v>
      </c>
      <c r="C14" s="31">
        <f>Teamübersicht!E13</f>
        <v>145.6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2012-03-05T11:57:36Z</dcterms:modified>
</cp:coreProperties>
</file>