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_xlnm.Print_Area" localSheetId="0">Teamübersicht!$B$1:$L$19</definedName>
    <definedName name="Text10" localSheetId="0">Teamübersicht!$B$7</definedName>
    <definedName name="Text12" localSheetId="0">Teamübersicht!$B$8</definedName>
    <definedName name="Text14" localSheetId="0">Teamübersicht!$B$9</definedName>
    <definedName name="Text16" localSheetId="0">Teamübersicht!$B$10</definedName>
    <definedName name="Text18" localSheetId="0">Teamübersicht!#REF!</definedName>
    <definedName name="Text2" localSheetId="0">Teamübersicht!$B$4</definedName>
    <definedName name="Text4" localSheetId="0">Teamübersicht!$B$5</definedName>
    <definedName name="Text6" localSheetId="0">Teamübersicht!$B$6</definedName>
  </definedName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<sst xmlns="http://schemas.openxmlformats.org/spreadsheetml/2006/main" count="55" uniqueCount="37">
  <si>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</si>
  <si>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</si>
  <si>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</si>
  <si>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</si>
  <si>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</si>
  <si>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</si>
  <si>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</si>
  <si>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</si>
  <si>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</si>
  <si>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</si>
  <si>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</si>
  <si>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</si>
  <si>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</si>
  <si>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</si>
  <si>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</si>
  <si>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</si>
  <si>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</si>
  <si>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</si>
  <si>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</si>
  <si>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</si>
  <si>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</si>
  <si>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</si>
  <si>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</si>
  <si>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Stefan Eib</t>
  </si>
  <si>
    <t>Janine Mehler</t>
  </si>
  <si>
    <t xml:space="preserve">Florian Wiegand </t>
  </si>
  <si>
    <t>Erich Hardt</t>
  </si>
  <si>
    <t>Ulrich Gunka</t>
  </si>
  <si>
    <t xml:space="preserve">Klaus Weber </t>
  </si>
  <si>
    <t>Madeleine Schmidt</t>
  </si>
  <si>
    <t>Bike Box II</t>
  </si>
  <si>
    <t>Leo Gulewitsch</t>
  </si>
  <si>
    <t>Alexander Junk</t>
  </si>
  <si>
    <t>Marko Wagner</t>
  </si>
  <si>
    <t>Tobias Herbert</t>
  </si>
  <si>
    <t>Fred Kronberg</t>
  </si>
  <si>
    <t>Lukas Hartung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</si>
</sst>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2" fillId="3" borderId="5" xfId="1" applyFont="1" applyFill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Border="1"/>
    <xf numFmtId="0" fontId="0" fillId="0" borderId="0" xfId="0" applyFill="1" applyBorder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Stefan Eib Janine Mehler Florian Wiegand  Erich Hardt Ulrich Gunka Klaus Weber  Madeleine Schmidt #BEZUG! Leo Gulewitsch Alexander Junk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36.063000000000002</c:v>
                </c:pt>
                <c:pt idx="1">
                  <c:v>185.07</c:v>
                </c:pt>
                <c:pt idx="2">
                  <c:v>118.69</c:v>
                </c:pt>
                <c:pt idx="3">
                  <c:v>211.2</c:v>
                </c:pt>
                <c:pt idx="4">
                  <c:v>212.36</c:v>
                </c:pt>
                <c:pt idx="5">
                  <c:v>0</c:v>
                </c:pt>
                <c:pt idx="6">
                  <c:v>215.9</c:v>
                </c:pt>
                <c:pt idx="7">
                  <c:v>63.774000000000001</c:v>
                </c:pt>
                <c:pt idx="8">
                  <c:v>217.96</c:v>
                </c:pt>
                <c:pt idx="9">
                  <c:v>203.01</c:v>
                </c:pt>
              </c:numCache>
            </c:numRef>
          </c:val>
        </c:ser>
        <c:dLbls/>
        <c:axId val="74849280"/>
        <c:axId val="74875648"/>
      </c:barChart>
      <c:catAx>
        <c:axId val="74849280"/>
        <c:scaling>
          <c:orientation val="minMax"/>
        </c:scaling>
        <c:axPos val="b"/>
        <c:tickLblPos val="nextTo"/>
        <c:crossAx val="74875648"/>
        <c:crosses val="autoZero"/>
        <c:auto val="1"/>
        <c:lblAlgn val="ctr"/>
        <c:lblOffset val="100"/>
      </c:catAx>
      <c:valAx>
        <c:axId val="74875648"/>
        <c:scaling>
          <c:orientation val="minMax"/>
        </c:scaling>
        <c:axPos val="l"/>
        <c:majorGridlines/>
        <c:numFmt formatCode="0.00" sourceLinked="1"/>
        <c:tickLblPos val="nextTo"/>
        <c:crossAx val="74849280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1352550</xdr:colOff>
      <xdr:row>13</xdr:row>
      <xdr:rowOff>47625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51000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N31"/>
  <sheetViews>
    <sheetView tabSelected="1" zoomScale="90" zoomScaleNormal="90" workbookViewId="0">
      <selection activeCell="A8" sqref="A8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30</v>
      </c>
      <c r="C1" s="16">
        <f>SUM(E4:E28)</f>
        <v>1679.7769999999998</v>
      </c>
    </row>
    <row r="2" spans="1:14" ht="24" thickBot="1">
      <c r="A2" s="15" t="s">
        <v>11</v>
      </c>
      <c r="B2" s="23" t="s">
        <v>14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s="35" t="s">
        <v>23</v>
      </c>
      <c r="C4" s="28" t="s">
        <v>17</v>
      </c>
      <c r="D4" s="4">
        <v>0.9</v>
      </c>
      <c r="E4" s="20">
        <f>SUM(F4:L4)*D4</f>
        <v>36.063000000000002</v>
      </c>
      <c r="F4" s="17">
        <v>40.07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>
        <f>COUNTIF(F4:L4,"&gt;0")</f>
        <v>1</v>
      </c>
      <c r="N4" s="31">
        <f>MAX(F4:L4)</f>
        <v>40.07</v>
      </c>
    </row>
    <row r="5" spans="1:14">
      <c r="B5" s="36" t="s">
        <v>24</v>
      </c>
      <c r="C5" s="29" t="s">
        <v>18</v>
      </c>
      <c r="D5" s="5">
        <v>1</v>
      </c>
      <c r="E5" s="21">
        <f t="shared" ref="E5:E28" si="0">SUM(F5:L5)*D5</f>
        <v>185.07</v>
      </c>
      <c r="F5" s="18">
        <v>29.06</v>
      </c>
      <c r="G5" s="9">
        <v>30.51</v>
      </c>
      <c r="H5" s="9">
        <v>31</v>
      </c>
      <c r="I5" s="9">
        <v>32.799999999999997</v>
      </c>
      <c r="J5" s="9">
        <v>30.62</v>
      </c>
      <c r="K5" s="9">
        <v>31.08</v>
      </c>
      <c r="L5" s="10">
        <v>0</v>
      </c>
      <c r="M5">
        <f t="shared" ref="M5:M28" si="1">COUNTIF(F5:L5,"&gt;0")</f>
        <v>6</v>
      </c>
      <c r="N5" s="31">
        <f t="shared" ref="N5:N28" si="2">MAX(F5:L5)</f>
        <v>32.799999999999997</v>
      </c>
    </row>
    <row r="6" spans="1:14">
      <c r="B6" s="36" t="s">
        <v>25</v>
      </c>
      <c r="C6" s="29" t="s">
        <v>17</v>
      </c>
      <c r="D6" s="5">
        <v>1</v>
      </c>
      <c r="E6" s="21">
        <f t="shared" si="0"/>
        <v>118.69</v>
      </c>
      <c r="F6" s="18">
        <v>39.4</v>
      </c>
      <c r="G6" s="9">
        <v>39.6</v>
      </c>
      <c r="H6" s="9">
        <v>39.69</v>
      </c>
      <c r="I6" s="9">
        <v>0</v>
      </c>
      <c r="J6" s="9">
        <v>0</v>
      </c>
      <c r="K6" s="9">
        <v>0</v>
      </c>
      <c r="L6" s="10">
        <v>0</v>
      </c>
      <c r="M6">
        <f t="shared" si="1"/>
        <v>3</v>
      </c>
      <c r="N6" s="31">
        <f t="shared" si="2"/>
        <v>39.69</v>
      </c>
    </row>
    <row r="7" spans="1:14">
      <c r="B7" s="36" t="s">
        <v>26</v>
      </c>
      <c r="C7" s="29" t="s">
        <v>17</v>
      </c>
      <c r="D7" s="5">
        <v>1</v>
      </c>
      <c r="E7" s="21">
        <f t="shared" si="0"/>
        <v>211.2</v>
      </c>
      <c r="F7" s="18">
        <v>34.07</v>
      </c>
      <c r="G7" s="9">
        <v>35</v>
      </c>
      <c r="H7" s="9">
        <v>36.72</v>
      </c>
      <c r="I7" s="9">
        <v>35.5</v>
      </c>
      <c r="J7" s="9">
        <v>33.53</v>
      </c>
      <c r="K7" s="9">
        <v>36.380000000000003</v>
      </c>
      <c r="L7" s="10">
        <v>0</v>
      </c>
      <c r="M7">
        <f t="shared" si="1"/>
        <v>6</v>
      </c>
      <c r="N7" s="31">
        <f t="shared" si="2"/>
        <v>36.72</v>
      </c>
    </row>
    <row r="8" spans="1:14">
      <c r="B8" s="36" t="s">
        <v>27</v>
      </c>
      <c r="C8" s="29" t="s">
        <v>17</v>
      </c>
      <c r="D8" s="5">
        <v>1</v>
      </c>
      <c r="E8" s="21">
        <f t="shared" si="0"/>
        <v>212.36</v>
      </c>
      <c r="F8" s="18">
        <v>37.020000000000003</v>
      </c>
      <c r="G8" s="9">
        <v>35.369999999999997</v>
      </c>
      <c r="H8" s="9">
        <v>36</v>
      </c>
      <c r="I8" s="9">
        <v>34.26</v>
      </c>
      <c r="J8" s="9">
        <v>34.200000000000003</v>
      </c>
      <c r="K8" s="9">
        <v>35.51</v>
      </c>
      <c r="L8" s="10">
        <v>0</v>
      </c>
      <c r="M8">
        <f t="shared" si="1"/>
        <v>6</v>
      </c>
      <c r="N8" s="31">
        <f t="shared" si="2"/>
        <v>37.020000000000003</v>
      </c>
    </row>
    <row r="9" spans="1:14">
      <c r="B9" s="36" t="s">
        <v>28</v>
      </c>
      <c r="C9" s="29" t="s">
        <v>17</v>
      </c>
      <c r="D9" s="5">
        <v>0</v>
      </c>
      <c r="E9" s="21">
        <f t="shared" si="0"/>
        <v>0</v>
      </c>
      <c r="F9" s="18"/>
      <c r="G9" s="9"/>
      <c r="H9" s="9"/>
      <c r="I9" s="9"/>
      <c r="J9" s="9"/>
      <c r="K9" s="9"/>
      <c r="L9" s="10"/>
      <c r="M9">
        <f t="shared" si="1"/>
        <v>0</v>
      </c>
      <c r="N9" s="31">
        <f t="shared" si="2"/>
        <v>0</v>
      </c>
    </row>
    <row r="10" spans="1:14">
      <c r="B10" s="36" t="s">
        <v>29</v>
      </c>
      <c r="C10" s="29" t="s">
        <v>18</v>
      </c>
      <c r="D10" s="5">
        <v>1</v>
      </c>
      <c r="E10" s="21">
        <f t="shared" si="0"/>
        <v>215.9</v>
      </c>
      <c r="F10" s="18">
        <v>37.200000000000003</v>
      </c>
      <c r="G10" s="9">
        <v>35.619999999999997</v>
      </c>
      <c r="H10" s="9">
        <v>36.07</v>
      </c>
      <c r="I10" s="9">
        <v>35.9</v>
      </c>
      <c r="J10" s="9">
        <v>34.89</v>
      </c>
      <c r="K10" s="9">
        <v>36.22</v>
      </c>
      <c r="L10" s="10">
        <v>0</v>
      </c>
      <c r="M10">
        <f t="shared" si="1"/>
        <v>6</v>
      </c>
      <c r="N10" s="31">
        <f t="shared" si="2"/>
        <v>37.200000000000003</v>
      </c>
    </row>
    <row r="11" spans="1:14">
      <c r="B11" s="24" t="s">
        <v>33</v>
      </c>
      <c r="C11" s="29" t="s">
        <v>17</v>
      </c>
      <c r="D11" s="5">
        <v>0.9</v>
      </c>
      <c r="E11" s="21">
        <f t="shared" si="0"/>
        <v>63.774000000000001</v>
      </c>
      <c r="F11" s="18">
        <v>35.51</v>
      </c>
      <c r="G11" s="9">
        <v>35.35</v>
      </c>
      <c r="H11" s="9">
        <v>0</v>
      </c>
      <c r="I11" s="9">
        <v>0</v>
      </c>
      <c r="J11" s="9">
        <v>0</v>
      </c>
      <c r="K11" s="9">
        <v>0</v>
      </c>
      <c r="L11" s="10">
        <v>0</v>
      </c>
      <c r="M11">
        <f t="shared" si="1"/>
        <v>2</v>
      </c>
      <c r="N11" s="31">
        <f t="shared" si="2"/>
        <v>35.51</v>
      </c>
    </row>
    <row r="12" spans="1:14">
      <c r="B12" s="34" t="s">
        <v>31</v>
      </c>
      <c r="C12" s="29" t="s">
        <v>17</v>
      </c>
      <c r="D12" s="5">
        <v>1</v>
      </c>
      <c r="E12" s="21">
        <f t="shared" si="0"/>
        <v>217.96</v>
      </c>
      <c r="F12" s="18">
        <v>34.89</v>
      </c>
      <c r="G12" s="9">
        <v>37.36</v>
      </c>
      <c r="H12" s="9">
        <v>35.22</v>
      </c>
      <c r="I12" s="9">
        <v>36.5</v>
      </c>
      <c r="J12" s="9">
        <v>36.24</v>
      </c>
      <c r="K12" s="9">
        <v>37.75</v>
      </c>
      <c r="L12" s="10">
        <v>0</v>
      </c>
      <c r="M12">
        <f t="shared" si="1"/>
        <v>6</v>
      </c>
      <c r="N12" s="31">
        <f t="shared" si="2"/>
        <v>37.75</v>
      </c>
    </row>
    <row r="13" spans="1:14">
      <c r="B13" s="34" t="s">
        <v>32</v>
      </c>
      <c r="C13" s="29" t="s">
        <v>17</v>
      </c>
      <c r="D13" s="5">
        <v>1</v>
      </c>
      <c r="E13" s="21">
        <f t="shared" si="0"/>
        <v>203.01</v>
      </c>
      <c r="F13" s="18">
        <v>34.24</v>
      </c>
      <c r="G13" s="9">
        <v>32.72</v>
      </c>
      <c r="H13" s="9">
        <v>35.24</v>
      </c>
      <c r="I13" s="9">
        <v>34.130000000000003</v>
      </c>
      <c r="J13" s="9">
        <v>30.86</v>
      </c>
      <c r="K13" s="9">
        <v>35.82</v>
      </c>
      <c r="L13" s="10">
        <v>0</v>
      </c>
      <c r="M13">
        <f t="shared" si="1"/>
        <v>6</v>
      </c>
      <c r="N13" s="31">
        <f t="shared" si="2"/>
        <v>35.82</v>
      </c>
    </row>
    <row r="14" spans="1:14">
      <c r="B14" s="24" t="s">
        <v>34</v>
      </c>
      <c r="C14" s="29" t="s">
        <v>17</v>
      </c>
      <c r="D14" s="5">
        <v>1</v>
      </c>
      <c r="E14" s="21">
        <f t="shared" si="0"/>
        <v>75.430000000000007</v>
      </c>
      <c r="F14" s="18">
        <v>37.86</v>
      </c>
      <c r="G14" s="9">
        <v>37.57</v>
      </c>
      <c r="H14" s="9">
        <v>0</v>
      </c>
      <c r="I14" s="9">
        <v>0</v>
      </c>
      <c r="J14" s="9">
        <v>0</v>
      </c>
      <c r="K14" s="9">
        <v>0</v>
      </c>
      <c r="L14" s="10">
        <v>0</v>
      </c>
      <c r="M14">
        <f t="shared" si="1"/>
        <v>2</v>
      </c>
      <c r="N14" s="31">
        <f t="shared" si="2"/>
        <v>37.86</v>
      </c>
    </row>
    <row r="15" spans="1:14">
      <c r="B15" s="37" t="s">
        <v>35</v>
      </c>
      <c r="C15" s="29" t="s">
        <v>17</v>
      </c>
      <c r="D15" s="38">
        <v>1</v>
      </c>
      <c r="E15" s="21">
        <f t="shared" si="0"/>
        <v>106.57</v>
      </c>
      <c r="F15" s="18">
        <v>35.700000000000003</v>
      </c>
      <c r="G15" s="9">
        <v>35.020000000000003</v>
      </c>
      <c r="H15" s="9">
        <v>35.85</v>
      </c>
      <c r="I15" s="9">
        <v>0</v>
      </c>
      <c r="J15" s="9">
        <v>0</v>
      </c>
      <c r="K15" s="9">
        <v>0</v>
      </c>
      <c r="L15" s="10">
        <v>0</v>
      </c>
      <c r="M15">
        <f t="shared" si="1"/>
        <v>3</v>
      </c>
      <c r="N15" s="31">
        <f t="shared" si="2"/>
        <v>35.85</v>
      </c>
    </row>
    <row r="16" spans="1:14">
      <c r="B16" s="24" t="s">
        <v>36</v>
      </c>
      <c r="C16" s="29" t="s">
        <v>17</v>
      </c>
      <c r="D16" s="5">
        <v>0.9</v>
      </c>
      <c r="E16" s="21">
        <f t="shared" si="0"/>
        <v>33.75</v>
      </c>
      <c r="F16" s="18">
        <v>37.5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10">
        <v>0</v>
      </c>
      <c r="M16">
        <f t="shared" si="1"/>
        <v>1</v>
      </c>
      <c r="N16" s="31">
        <f t="shared" si="2"/>
        <v>37.5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scale="87" orientation="landscape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Stefan Eib</v>
      </c>
      <c r="C5" s="31">
        <f>Teamübersicht!E4</f>
        <v>36.063000000000002</v>
      </c>
    </row>
    <row r="6" spans="1:3">
      <c r="A6" s="32">
        <v>2</v>
      </c>
      <c r="B6" s="33" t="str">
        <f>Teamübersicht!B5</f>
        <v>Janine Mehler</v>
      </c>
      <c r="C6" s="31">
        <f>Teamübersicht!E5</f>
        <v>185.07</v>
      </c>
    </row>
    <row r="7" spans="1:3">
      <c r="A7" s="32">
        <v>3</v>
      </c>
      <c r="B7" s="33" t="str">
        <f>Teamübersicht!B6</f>
        <v xml:space="preserve">Florian Wiegand </v>
      </c>
      <c r="C7" s="31">
        <f>Teamübersicht!E6</f>
        <v>118.69</v>
      </c>
    </row>
    <row r="8" spans="1:3">
      <c r="A8" s="32">
        <v>4</v>
      </c>
      <c r="B8" s="33" t="str">
        <f>Teamübersicht!B7</f>
        <v>Erich Hardt</v>
      </c>
      <c r="C8" s="31">
        <f>Teamübersicht!E7</f>
        <v>211.2</v>
      </c>
    </row>
    <row r="9" spans="1:3">
      <c r="A9" s="32">
        <v>5</v>
      </c>
      <c r="B9" s="33" t="str">
        <f>Teamübersicht!B8</f>
        <v>Ulrich Gunka</v>
      </c>
      <c r="C9" s="31">
        <f>Teamübersicht!E8</f>
        <v>212.36</v>
      </c>
    </row>
    <row r="10" spans="1:3">
      <c r="A10" s="32">
        <v>6</v>
      </c>
      <c r="B10" s="33" t="str">
        <f>Teamübersicht!B9</f>
        <v xml:space="preserve">Klaus Weber </v>
      </c>
      <c r="C10" s="31">
        <f>Teamübersicht!E9</f>
        <v>0</v>
      </c>
    </row>
    <row r="11" spans="1:3">
      <c r="A11" s="32">
        <v>7</v>
      </c>
      <c r="B11" s="33" t="str">
        <f>Teamübersicht!B10</f>
        <v>Madeleine Schmidt</v>
      </c>
      <c r="C11" s="31">
        <f>Teamübersicht!E10</f>
        <v>215.9</v>
      </c>
    </row>
    <row r="12" spans="1:3">
      <c r="A12" s="32">
        <v>8</v>
      </c>
      <c r="B12" s="33" t="e">
        <f>Teamübersicht!#REF!</f>
        <v>#REF!</v>
      </c>
      <c r="C12" s="31">
        <f>Teamübersicht!E11</f>
        <v>63.774000000000001</v>
      </c>
    </row>
    <row r="13" spans="1:3">
      <c r="A13" s="32">
        <v>9</v>
      </c>
      <c r="B13" s="33" t="str">
        <f>Teamübersicht!B12</f>
        <v>Leo Gulewitsch</v>
      </c>
      <c r="C13" s="31">
        <f>Teamübersicht!E12</f>
        <v>217.96</v>
      </c>
    </row>
    <row r="14" spans="1:3">
      <c r="A14" s="32">
        <v>10</v>
      </c>
      <c r="B14" s="33" t="str">
        <f>Teamübersicht!B13</f>
        <v>Alexander Junk</v>
      </c>
      <c r="C14" s="31">
        <f>Teamübersicht!E13</f>
        <v>203.01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Teamübersicht!Druckbereich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2012-03-04T08:29:03Z</cp:lastPrinted>
  <dcterms:created xsi:type="dcterms:W3CDTF">2012-02-25T16:12:23Z</dcterms:created>
  <dcterms:modified xsi:type="dcterms:W3CDTF">2012-03-05T11:56:14Z</dcterms:modified>
</cp:coreProperties>
</file>