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calcPr calcId="125725"/>
</workbook>
</file>

<file path=xl/calcChain.xml><?xml version="1.0" encoding="utf-8"?>
<calcChain xmlns="http://schemas.openxmlformats.org/spreadsheetml/2006/main">
  <c r="E7" i="1"/>
  <c r="M5" l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C8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<sst xmlns="http://schemas.openxmlformats.org/spreadsheetml/2006/main" count="47" uniqueCount="33">
  <si>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</si>
  <si>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</si>
  <si>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</si>
  <si>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</si>
  <si>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</si>
  <si>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</si>
  <si>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</si>
  <si>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</si>
  <si>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</si>
  <si>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</si>
  <si>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</si>
  <si>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</si>
  <si>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</si>
  <si>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</si>
  <si>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</si>
  <si>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</si>
  <si>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</si>
  <si>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</si>
  <si>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</si>
  <si>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</si>
  <si>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</si>
  <si>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</si>
  <si>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</si>
  <si>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Team 200-Puls</t>
  </si>
  <si>
    <t>Holger Schubert</t>
  </si>
  <si>
    <t>Steffen Seng</t>
  </si>
  <si>
    <t>Tobias Ebert</t>
  </si>
  <si>
    <t>Thomas Kirsch</t>
  </si>
  <si>
    <t>Moritz Stumpf</t>
  </si>
  <si>
    <t>Falko Nass</t>
  </si>
  <si>
    <t>Florian Ebert</t>
  </si>
  <si>
    <t>Thomas Seng</t>
  </si>
  <si>
    <t>Eduard Frommen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</si>
</sst>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0" fontId="4" fillId="3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3" borderId="5" xfId="1" applyFill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65"/>
          <c:y val="2.7631772186554382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Holger Schubert Steffen Seng Tobias Ebert Thomas Kirsch Moritz Stumpf Eduard Frommen Falko Nass Florian Ebert Thomas Seng 0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255.91</c:v>
                </c:pt>
                <c:pt idx="1">
                  <c:v>253.85</c:v>
                </c:pt>
                <c:pt idx="2">
                  <c:v>221.95</c:v>
                </c:pt>
                <c:pt idx="3">
                  <c:v>249.3</c:v>
                </c:pt>
                <c:pt idx="4">
                  <c:v>230.13</c:v>
                </c:pt>
                <c:pt idx="5">
                  <c:v>123.59</c:v>
                </c:pt>
                <c:pt idx="6">
                  <c:v>249.25</c:v>
                </c:pt>
                <c:pt idx="7">
                  <c:v>236</c:v>
                </c:pt>
                <c:pt idx="8">
                  <c:v>104.88000000000001</c:v>
                </c:pt>
                <c:pt idx="9">
                  <c:v>0</c:v>
                </c:pt>
              </c:numCache>
            </c:numRef>
          </c:val>
        </c:ser>
        <c:axId val="77230464"/>
        <c:axId val="77232000"/>
      </c:barChart>
      <c:catAx>
        <c:axId val="77230464"/>
        <c:scaling>
          <c:orientation val="minMax"/>
        </c:scaling>
        <c:axPos val="b"/>
        <c:tickLblPos val="nextTo"/>
        <c:crossAx val="77232000"/>
        <c:crosses val="autoZero"/>
        <c:auto val="1"/>
        <c:lblAlgn val="ctr"/>
        <c:lblOffset val="100"/>
      </c:catAx>
      <c:valAx>
        <c:axId val="77232000"/>
        <c:scaling>
          <c:orientation val="minMax"/>
        </c:scaling>
        <c:axPos val="l"/>
        <c:majorGridlines/>
        <c:numFmt formatCode="0.00" sourceLinked="1"/>
        <c:tickLblPos val="nextTo"/>
        <c:crossAx val="77230464"/>
        <c:crosses val="autoZero"/>
        <c:crossBetween val="between"/>
      </c:valAx>
    </c:plotArea>
    <c:legend>
      <c:legendPos val="tr"/>
      <c:layout/>
    </c:legend>
    <c:plotVisOnly val="1"/>
    <c:dispBlanksAs val="gap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296334</xdr:colOff>
      <xdr:row>5</xdr:row>
      <xdr:rowOff>31751</xdr:rowOff>
    </xdr:from>
    <xdr:to>
      <xdr:col>0</xdr:col>
      <xdr:colOff>1648884</xdr:colOff>
      <xdr:row>11</xdr:row>
      <xdr:rowOff>79376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6334" y="1301751"/>
          <a:ext cx="1352550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104775</xdr:colOff>
      <xdr:row>8</xdr:row>
      <xdr:rowOff>38100</xdr:rowOff>
    </xdr:from>
    <xdr:to>
      <xdr:col>8</xdr:col>
      <xdr:colOff>695325</xdr:colOff>
      <xdr:row>14</xdr:row>
      <xdr:rowOff>85725</xdr:rowOff>
    </xdr:to>
    <xdr:pic>
      <xdr:nvPicPr>
        <xdr:cNvPr id="4" name="Grafik 3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6525" y="1562100"/>
          <a:ext cx="1352550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C30" sqref="C30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23</v>
      </c>
      <c r="C1" s="16">
        <f>SUM(E4:E28)</f>
        <v>1924.86</v>
      </c>
    </row>
    <row r="2" spans="1:14" ht="24" thickBot="1">
      <c r="A2" s="15" t="s">
        <v>11</v>
      </c>
      <c r="B2" s="23" t="s">
        <v>12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>
      <c r="A4" s="2" t="s">
        <v>0</v>
      </c>
      <c r="B4" t="s">
        <v>24</v>
      </c>
      <c r="C4" s="28" t="s">
        <v>17</v>
      </c>
      <c r="D4" s="4">
        <v>1</v>
      </c>
      <c r="E4" s="20">
        <f>SUM(F4:L4)*D4</f>
        <v>255.91</v>
      </c>
      <c r="F4" s="17">
        <v>42.3</v>
      </c>
      <c r="G4" s="7">
        <v>42.59</v>
      </c>
      <c r="H4" s="7">
        <v>42.71</v>
      </c>
      <c r="I4" s="7">
        <v>42.41</v>
      </c>
      <c r="J4" s="7">
        <v>42.8</v>
      </c>
      <c r="K4" s="7">
        <v>43.1</v>
      </c>
      <c r="L4" s="8">
        <v>0</v>
      </c>
      <c r="M4">
        <f>COUNTIF(F4:L4,"&gt;0")</f>
        <v>6</v>
      </c>
      <c r="N4" s="31">
        <f>MAX(F4:L4)</f>
        <v>43.1</v>
      </c>
    </row>
    <row r="5" spans="1:14">
      <c r="B5" t="s">
        <v>25</v>
      </c>
      <c r="C5" s="29" t="s">
        <v>17</v>
      </c>
      <c r="D5" s="5">
        <v>1</v>
      </c>
      <c r="E5" s="21">
        <f t="shared" ref="E5:E28" si="0">SUM(F5:L5)*D5</f>
        <v>253.85</v>
      </c>
      <c r="F5" s="18">
        <v>44</v>
      </c>
      <c r="G5" s="9">
        <v>41.5</v>
      </c>
      <c r="H5" s="9">
        <v>42.09</v>
      </c>
      <c r="I5" s="9">
        <v>42.3</v>
      </c>
      <c r="J5" s="9">
        <v>41.3</v>
      </c>
      <c r="K5" s="9">
        <v>42.66</v>
      </c>
      <c r="L5" s="10">
        <v>0</v>
      </c>
      <c r="M5">
        <f t="shared" ref="M5:M28" si="1">COUNTIF(F5:L5,"&gt;0")</f>
        <v>6</v>
      </c>
      <c r="N5" s="31">
        <f t="shared" ref="N5:N28" si="2">MAX(F5:L5)</f>
        <v>44</v>
      </c>
    </row>
    <row r="6" spans="1:14">
      <c r="B6" t="s">
        <v>26</v>
      </c>
      <c r="C6" s="29" t="s">
        <v>17</v>
      </c>
      <c r="D6" s="5">
        <v>1</v>
      </c>
      <c r="E6" s="21">
        <f t="shared" si="0"/>
        <v>221.95</v>
      </c>
      <c r="F6" s="18">
        <v>35.799999999999997</v>
      </c>
      <c r="G6" s="9">
        <v>36.56</v>
      </c>
      <c r="H6" s="9">
        <v>36.090000000000003</v>
      </c>
      <c r="I6" s="9">
        <v>38</v>
      </c>
      <c r="J6" s="9">
        <v>37.5</v>
      </c>
      <c r="K6" s="9">
        <v>38</v>
      </c>
      <c r="L6" s="10">
        <v>0</v>
      </c>
      <c r="M6">
        <f t="shared" si="1"/>
        <v>6</v>
      </c>
      <c r="N6" s="31">
        <f t="shared" si="2"/>
        <v>38</v>
      </c>
    </row>
    <row r="7" spans="1:14">
      <c r="B7" t="s">
        <v>27</v>
      </c>
      <c r="C7" s="29" t="s">
        <v>17</v>
      </c>
      <c r="D7" s="5">
        <v>1</v>
      </c>
      <c r="E7" s="21">
        <f>SUM(F7:L7)*D7</f>
        <v>249.3</v>
      </c>
      <c r="F7" s="18">
        <v>42.42</v>
      </c>
      <c r="G7" s="9">
        <v>40.85</v>
      </c>
      <c r="H7" s="9">
        <v>41.65</v>
      </c>
      <c r="I7" s="9">
        <v>41.43</v>
      </c>
      <c r="J7" s="9">
        <v>40.700000000000003</v>
      </c>
      <c r="K7" s="9">
        <v>42.25</v>
      </c>
      <c r="L7" s="10">
        <v>0</v>
      </c>
      <c r="M7">
        <f t="shared" si="1"/>
        <v>6</v>
      </c>
      <c r="N7" s="31">
        <f t="shared" si="2"/>
        <v>42.42</v>
      </c>
    </row>
    <row r="8" spans="1:14">
      <c r="B8" t="s">
        <v>28</v>
      </c>
      <c r="C8" s="29" t="s">
        <v>17</v>
      </c>
      <c r="D8" s="5">
        <v>1</v>
      </c>
      <c r="E8" s="21">
        <f t="shared" si="0"/>
        <v>230.13</v>
      </c>
      <c r="F8" s="18">
        <v>40.020000000000003</v>
      </c>
      <c r="G8" s="9">
        <v>38.200000000000003</v>
      </c>
      <c r="H8" s="9">
        <v>38.409999999999997</v>
      </c>
      <c r="I8" s="9">
        <v>37.86</v>
      </c>
      <c r="J8" s="9">
        <v>37.1</v>
      </c>
      <c r="K8" s="9">
        <v>38.54</v>
      </c>
      <c r="L8" s="10">
        <v>0</v>
      </c>
      <c r="M8">
        <f t="shared" si="1"/>
        <v>6</v>
      </c>
      <c r="N8" s="31">
        <f t="shared" si="2"/>
        <v>40.020000000000003</v>
      </c>
    </row>
    <row r="9" spans="1:14">
      <c r="B9" t="s">
        <v>32</v>
      </c>
      <c r="C9" s="29" t="s">
        <v>17</v>
      </c>
      <c r="D9" s="5">
        <v>1</v>
      </c>
      <c r="E9" s="21">
        <f t="shared" si="0"/>
        <v>123.59</v>
      </c>
      <c r="F9" s="18">
        <v>43</v>
      </c>
      <c r="G9" s="9">
        <v>40.369999999999997</v>
      </c>
      <c r="H9" s="9">
        <v>40.22</v>
      </c>
      <c r="I9" s="9">
        <v>0</v>
      </c>
      <c r="J9" s="9">
        <v>0</v>
      </c>
      <c r="K9" s="9">
        <v>0</v>
      </c>
      <c r="L9" s="10">
        <v>0</v>
      </c>
      <c r="M9">
        <f t="shared" si="1"/>
        <v>3</v>
      </c>
      <c r="N9" s="31">
        <f t="shared" si="2"/>
        <v>43</v>
      </c>
    </row>
    <row r="10" spans="1:14">
      <c r="B10" t="s">
        <v>29</v>
      </c>
      <c r="C10" s="29" t="s">
        <v>17</v>
      </c>
      <c r="D10" s="5">
        <v>1</v>
      </c>
      <c r="E10" s="21">
        <f t="shared" si="0"/>
        <v>249.25</v>
      </c>
      <c r="F10" s="18">
        <v>42.61</v>
      </c>
      <c r="G10" s="9">
        <v>40</v>
      </c>
      <c r="H10" s="9">
        <v>42.43</v>
      </c>
      <c r="I10" s="9">
        <v>42</v>
      </c>
      <c r="J10" s="9">
        <v>40.950000000000003</v>
      </c>
      <c r="K10" s="9">
        <v>41.26</v>
      </c>
      <c r="L10" s="10">
        <v>0</v>
      </c>
      <c r="M10">
        <f t="shared" si="1"/>
        <v>6</v>
      </c>
      <c r="N10" s="31">
        <f t="shared" si="2"/>
        <v>42.61</v>
      </c>
    </row>
    <row r="11" spans="1:14">
      <c r="B11" t="s">
        <v>30</v>
      </c>
      <c r="C11" s="29" t="s">
        <v>17</v>
      </c>
      <c r="D11" s="5">
        <v>1</v>
      </c>
      <c r="E11" s="21">
        <f t="shared" si="0"/>
        <v>236</v>
      </c>
      <c r="F11" s="18">
        <v>38.61</v>
      </c>
      <c r="G11" s="9">
        <v>38.01</v>
      </c>
      <c r="H11" s="9">
        <v>38.4</v>
      </c>
      <c r="I11" s="9">
        <v>39.130000000000003</v>
      </c>
      <c r="J11" s="9">
        <v>40</v>
      </c>
      <c r="K11" s="9">
        <v>41.85</v>
      </c>
      <c r="L11" s="10">
        <v>0</v>
      </c>
      <c r="M11">
        <f t="shared" si="1"/>
        <v>6</v>
      </c>
      <c r="N11" s="31">
        <f t="shared" si="2"/>
        <v>41.85</v>
      </c>
    </row>
    <row r="12" spans="1:14">
      <c r="B12" t="s">
        <v>31</v>
      </c>
      <c r="C12" s="29" t="s">
        <v>17</v>
      </c>
      <c r="D12" s="5">
        <v>1</v>
      </c>
      <c r="E12" s="21">
        <f t="shared" si="0"/>
        <v>104.88000000000001</v>
      </c>
      <c r="F12" s="18">
        <v>34.17</v>
      </c>
      <c r="G12" s="9">
        <v>37.130000000000003</v>
      </c>
      <c r="H12" s="9">
        <v>33.58</v>
      </c>
      <c r="I12" s="9">
        <v>0</v>
      </c>
      <c r="J12" s="9">
        <v>0</v>
      </c>
      <c r="K12" s="9">
        <v>0</v>
      </c>
      <c r="L12" s="10">
        <v>0</v>
      </c>
      <c r="M12">
        <f t="shared" si="1"/>
        <v>3</v>
      </c>
      <c r="N12" s="31">
        <f t="shared" si="2"/>
        <v>37.130000000000003</v>
      </c>
    </row>
    <row r="13" spans="1:14" ht="15.75">
      <c r="B13" s="34"/>
      <c r="C13" s="29"/>
      <c r="D13" s="5">
        <v>0.9</v>
      </c>
      <c r="E13" s="21">
        <f t="shared" si="0"/>
        <v>0</v>
      </c>
      <c r="F13" s="18"/>
      <c r="G13" s="9"/>
      <c r="H13" s="9"/>
      <c r="I13" s="9"/>
      <c r="J13" s="9"/>
      <c r="K13" s="9"/>
      <c r="L13" s="10"/>
      <c r="M13">
        <f t="shared" si="1"/>
        <v>0</v>
      </c>
      <c r="N13" s="31">
        <f t="shared" si="2"/>
        <v>0</v>
      </c>
    </row>
    <row r="14" spans="1:14">
      <c r="B14" s="24"/>
      <c r="C14" s="29"/>
      <c r="D14" s="5">
        <v>0</v>
      </c>
      <c r="E14" s="21">
        <f t="shared" si="0"/>
        <v>0</v>
      </c>
      <c r="F14" s="18"/>
      <c r="G14" s="9"/>
      <c r="H14" s="9"/>
      <c r="I14" s="9"/>
      <c r="J14" s="9"/>
      <c r="K14" s="9"/>
      <c r="L14" s="10"/>
      <c r="M14">
        <f t="shared" si="1"/>
        <v>0</v>
      </c>
      <c r="N14" s="31">
        <f t="shared" si="2"/>
        <v>0</v>
      </c>
    </row>
    <row r="15" spans="1:14">
      <c r="B15" s="24"/>
      <c r="C15" s="29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1">
        <f t="shared" si="2"/>
        <v>0</v>
      </c>
    </row>
    <row r="16" spans="1:14">
      <c r="B16" s="24"/>
      <c r="C16" s="29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1">
        <f t="shared" si="2"/>
        <v>0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1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1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1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1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1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1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1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1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1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1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1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1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Normal="100" workbookViewId="0">
      <selection activeCell="B18" sqref="B18"/>
    </sheetView>
  </sheetViews>
  <sheetFormatPr baseColWidth="10" defaultRowHeight="15"/>
  <cols>
    <col min="2" max="2" width="27.140625" customWidth="1"/>
  </cols>
  <sheetData>
    <row r="4" spans="1:3">
      <c r="A4" s="32"/>
      <c r="B4" s="32" t="s">
        <v>0</v>
      </c>
      <c r="C4" s="32" t="s">
        <v>3</v>
      </c>
    </row>
    <row r="5" spans="1:3">
      <c r="A5" s="32">
        <v>1</v>
      </c>
      <c r="B5" s="33" t="str">
        <f>Teamübersicht!B4</f>
        <v>Holger Schubert</v>
      </c>
      <c r="C5" s="31">
        <f>Teamübersicht!E4</f>
        <v>255.91</v>
      </c>
    </row>
    <row r="6" spans="1:3">
      <c r="A6" s="32">
        <v>2</v>
      </c>
      <c r="B6" s="33" t="str">
        <f>Teamübersicht!B5</f>
        <v>Steffen Seng</v>
      </c>
      <c r="C6" s="31">
        <f>Teamübersicht!E5</f>
        <v>253.85</v>
      </c>
    </row>
    <row r="7" spans="1:3">
      <c r="A7" s="32">
        <v>3</v>
      </c>
      <c r="B7" s="33" t="str">
        <f>Teamübersicht!B6</f>
        <v>Tobias Ebert</v>
      </c>
      <c r="C7" s="31">
        <f>Teamübersicht!E6</f>
        <v>221.95</v>
      </c>
    </row>
    <row r="8" spans="1:3">
      <c r="A8" s="32">
        <v>4</v>
      </c>
      <c r="B8" s="33" t="str">
        <f>Teamübersicht!B7</f>
        <v>Thomas Kirsch</v>
      </c>
      <c r="C8" s="31">
        <f>Teamübersicht!E7</f>
        <v>249.3</v>
      </c>
    </row>
    <row r="9" spans="1:3">
      <c r="A9" s="32">
        <v>5</v>
      </c>
      <c r="B9" s="33" t="str">
        <f>Teamübersicht!B8</f>
        <v>Moritz Stumpf</v>
      </c>
      <c r="C9" s="31">
        <f>Teamübersicht!E8</f>
        <v>230.13</v>
      </c>
    </row>
    <row r="10" spans="1:3">
      <c r="A10" s="32">
        <v>6</v>
      </c>
      <c r="B10" s="33" t="str">
        <f>Teamübersicht!B9</f>
        <v>Eduard Frommen</v>
      </c>
      <c r="C10" s="31">
        <f>Teamübersicht!E9</f>
        <v>123.59</v>
      </c>
    </row>
    <row r="11" spans="1:3">
      <c r="A11" s="32">
        <v>7</v>
      </c>
      <c r="B11" s="33" t="str">
        <f>Teamübersicht!B10</f>
        <v>Falko Nass</v>
      </c>
      <c r="C11" s="31">
        <f>Teamübersicht!E10</f>
        <v>249.25</v>
      </c>
    </row>
    <row r="12" spans="1:3">
      <c r="A12" s="32">
        <v>8</v>
      </c>
      <c r="B12" s="33" t="str">
        <f>Teamübersicht!B11</f>
        <v>Florian Ebert</v>
      </c>
      <c r="C12" s="31">
        <f>Teamübersicht!E11</f>
        <v>236</v>
      </c>
    </row>
    <row r="13" spans="1:3">
      <c r="A13" s="32">
        <v>9</v>
      </c>
      <c r="B13" s="33" t="str">
        <f>Teamübersicht!B12</f>
        <v>Thomas Seng</v>
      </c>
      <c r="C13" s="31">
        <f>Teamübersicht!E12</f>
        <v>104.88000000000001</v>
      </c>
    </row>
    <row r="14" spans="1:3">
      <c r="A14" s="32">
        <v>10</v>
      </c>
      <c r="B14" s="33">
        <f>Teamübersicht!B13</f>
        <v>0</v>
      </c>
      <c r="C14" s="31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Teamübersicht</vt:lpstr>
      <vt:lpstr>Auswertung</vt:lpstr>
      <vt:lpstr>Auswahldaten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2012-03-05T11:55:22Z</dcterms:modified>
</cp:coreProperties>
</file>